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roup Reporting\Reporting 2022\Annual Accounts 2022\Q4 taulukot\"/>
    </mc:Choice>
  </mc:AlternateContent>
  <bookViews>
    <workbookView xWindow="0" yWindow="0" windowWidth="28800" windowHeight="9975" tabRatio="672"/>
  </bookViews>
  <sheets>
    <sheet name="BS Suominen" sheetId="11" r:id="rId1"/>
    <sheet name="IS Suominen" sheetId="8" r:id="rId2"/>
    <sheet name="Cash flow Suominen" sheetId="7" r:id="rId3"/>
    <sheet name="Key figures Suominen" sheetId="9" r:id="rId4"/>
    <sheet name="Segments Suominen" sheetId="10" state="hidden" r:id="rId5"/>
  </sheets>
  <definedNames>
    <definedName name="_xlnm.Print_Area" localSheetId="0">'BS Suominen'!$A$1:$N$63</definedName>
    <definedName name="_xlnm.Print_Area" localSheetId="2">'Cash flow Suominen'!$A$1:$N$36</definedName>
    <definedName name="_xlnm.Print_Area" localSheetId="1">'IS Suominen'!$A$1:$Q$34</definedName>
    <definedName name="_xlnm.Print_Area" localSheetId="3">'Key figures Suominen'!$A$1:$U$32</definedName>
  </definedNames>
  <calcPr calcId="162913"/>
</workbook>
</file>

<file path=xl/calcChain.xml><?xml version="1.0" encoding="utf-8"?>
<calcChain xmlns="http://schemas.openxmlformats.org/spreadsheetml/2006/main">
  <c r="Q17" i="9" l="1"/>
  <c r="C28" i="11" l="1"/>
  <c r="C26" i="11"/>
  <c r="F33" i="8" l="1"/>
  <c r="E33" i="8"/>
  <c r="D33" i="8"/>
  <c r="J33" i="8"/>
  <c r="I33" i="8"/>
  <c r="H33" i="8"/>
  <c r="G33" i="8"/>
  <c r="N33" i="8"/>
  <c r="M33" i="8"/>
  <c r="L33" i="8"/>
  <c r="K33" i="8"/>
  <c r="P33" i="8"/>
  <c r="Q33" i="8"/>
  <c r="G31" i="9" l="1"/>
  <c r="R31" i="9" s="1"/>
  <c r="R30" i="9"/>
  <c r="R29" i="9"/>
  <c r="R28" i="9"/>
  <c r="R23" i="9"/>
  <c r="R22" i="9"/>
  <c r="R21" i="9"/>
  <c r="R20" i="9"/>
  <c r="R18" i="9"/>
  <c r="R19" i="9"/>
  <c r="R17" i="9"/>
  <c r="R16" i="9"/>
  <c r="R15" i="9"/>
  <c r="G57" i="11" l="1"/>
  <c r="G59" i="11" s="1"/>
  <c r="G61" i="11" s="1"/>
  <c r="G48" i="11"/>
  <c r="G39" i="11"/>
  <c r="G26" i="11"/>
  <c r="G28" i="11" s="1"/>
  <c r="G17" i="11"/>
  <c r="L28" i="11" l="1"/>
  <c r="M57" i="11" l="1"/>
  <c r="N57" i="11"/>
  <c r="M48" i="11"/>
  <c r="M59" i="11" s="1"/>
  <c r="N48" i="11"/>
  <c r="N59" i="11" s="1"/>
  <c r="N61" i="11" s="1"/>
  <c r="M39" i="11"/>
  <c r="N39" i="11"/>
  <c r="N17" i="11"/>
  <c r="N28" i="11" s="1"/>
  <c r="M17" i="11"/>
  <c r="M28" i="11" s="1"/>
  <c r="M61" i="11" l="1"/>
</calcChain>
</file>

<file path=xl/sharedStrings.xml><?xml version="1.0" encoding="utf-8"?>
<sst xmlns="http://schemas.openxmlformats.org/spreadsheetml/2006/main" count="446" uniqueCount="262">
  <si>
    <t>Assets</t>
  </si>
  <si>
    <t>Non-current assets</t>
  </si>
  <si>
    <t>Intangible assets</t>
  </si>
  <si>
    <t>Goodwill</t>
  </si>
  <si>
    <t>Deferred tax assets</t>
  </si>
  <si>
    <t>Current assets</t>
  </si>
  <si>
    <t>Inventories</t>
  </si>
  <si>
    <t>Cash and cash equivalents</t>
  </si>
  <si>
    <t>Share capital</t>
  </si>
  <si>
    <t>Liabilities</t>
  </si>
  <si>
    <t>Pitkäaikaiset varat</t>
  </si>
  <si>
    <t>Pitkäaikaiset varat yhteensä</t>
  </si>
  <si>
    <t>Lyhytaikaiset varat</t>
  </si>
  <si>
    <t>Lyhytaikaiset varat yhteensä</t>
  </si>
  <si>
    <t>Varat yhteensä</t>
  </si>
  <si>
    <t>Emoyhtiön omistajille kuuluva oma pääoma</t>
  </si>
  <si>
    <t>Oma pääoma yhteensä</t>
  </si>
  <si>
    <t>Velat</t>
  </si>
  <si>
    <t>Velat yhteensä</t>
  </si>
  <si>
    <t>Oma pääoma ja velat yhteensä</t>
  </si>
  <si>
    <t>Cash flow from operations</t>
  </si>
  <si>
    <t>Rahoituksen rahavirta</t>
  </si>
  <si>
    <t>Income taxes</t>
  </si>
  <si>
    <t>Other operating income</t>
  </si>
  <si>
    <t>Net sales</t>
  </si>
  <si>
    <t>Liikevaihto</t>
  </si>
  <si>
    <t>Liiketoiminnan muut tuotot</t>
  </si>
  <si>
    <t>Oman pääoman tuotto, %</t>
  </si>
  <si>
    <t>Omavaraisuusaste, %</t>
  </si>
  <si>
    <t>Equity ratio, %</t>
  </si>
  <si>
    <t xml:space="preserve">  Liikearvo</t>
  </si>
  <si>
    <t xml:space="preserve">  Aineettomat hyödykkeet</t>
  </si>
  <si>
    <t xml:space="preserve">  Aineelliset käyttöomaisuushyödykkeet</t>
  </si>
  <si>
    <t xml:space="preserve">  Laskennalliset verosaamiset</t>
  </si>
  <si>
    <t xml:space="preserve">  Vaihto-omaisuus</t>
  </si>
  <si>
    <t xml:space="preserve">  Myyntisaamiset</t>
  </si>
  <si>
    <t xml:space="preserve">  Muut lyhytaikaiset saamiset</t>
  </si>
  <si>
    <t xml:space="preserve">  Rahavarat</t>
  </si>
  <si>
    <t xml:space="preserve">  Osakepääoma</t>
  </si>
  <si>
    <t xml:space="preserve">  Ylikurssirahasto</t>
  </si>
  <si>
    <t xml:space="preserve">  Arvonmuutos- ja muut rahastot</t>
  </si>
  <si>
    <t>Pitkäaikaiset velat</t>
  </si>
  <si>
    <t xml:space="preserve">  Laskennalliset verovelat</t>
  </si>
  <si>
    <t xml:space="preserve">  Korolliset velat</t>
  </si>
  <si>
    <t xml:space="preserve">  Muu pitkäaikainen vieras pääoma</t>
  </si>
  <si>
    <t>Pitkäaikaiset velat yhteensä</t>
  </si>
  <si>
    <t>Lyhytaikaiset velat</t>
  </si>
  <si>
    <t xml:space="preserve">  Ostovelat ja muut lyhytaikaiset velat</t>
  </si>
  <si>
    <t>Lyhytaikaiset velat yhteensä</t>
  </si>
  <si>
    <t>Oikaisut yhteensä</t>
  </si>
  <si>
    <t>Rahoituserät</t>
  </si>
  <si>
    <t xml:space="preserve">Liiketoiminnan rahavirta </t>
  </si>
  <si>
    <t>Investoinnit</t>
  </si>
  <si>
    <t xml:space="preserve">Investointien rahavirta </t>
  </si>
  <si>
    <t>Rahoitus</t>
  </si>
  <si>
    <t>Yritystodistusten muutos</t>
  </si>
  <si>
    <t>Lyhytaikaisten lainojen muutos</t>
  </si>
  <si>
    <t>Rahavarojen muutos</t>
  </si>
  <si>
    <t>Tutkimus ja kehitys</t>
  </si>
  <si>
    <t>Liiketoiminnan muut kulut</t>
  </si>
  <si>
    <t>Hankinnan ja valmistuksen kulut</t>
  </si>
  <si>
    <t>SUOMINEN</t>
  </si>
  <si>
    <t>Liikevoitto, % liikevaihdosta</t>
  </si>
  <si>
    <t>TUNNUSLUVUT</t>
  </si>
  <si>
    <t>Oma pääoma/osake, €</t>
  </si>
  <si>
    <t>Liiketoiminnan rahavirta/osake, €</t>
  </si>
  <si>
    <t>Gearing, %</t>
  </si>
  <si>
    <t>Consolidated Financial Statements (IFRS)</t>
  </si>
  <si>
    <t>Trade receivables</t>
  </si>
  <si>
    <t>Equity attributable to owners of the parent</t>
  </si>
  <si>
    <t>Share premium account</t>
  </si>
  <si>
    <t>Fair value and other reserves</t>
  </si>
  <si>
    <t>Non-current liabilities</t>
  </si>
  <si>
    <t>Deferred tax liabilities</t>
  </si>
  <si>
    <t>Other non-current liabilities</t>
  </si>
  <si>
    <t>Interest-bearing liabilities</t>
  </si>
  <si>
    <t>Current liabilities</t>
  </si>
  <si>
    <t>Trade payables and other liabilities</t>
  </si>
  <si>
    <t>Cost of goods sold</t>
  </si>
  <si>
    <t>Research and development</t>
  </si>
  <si>
    <t>Other operating expenses</t>
  </si>
  <si>
    <t>Profit/loss before income taxes</t>
  </si>
  <si>
    <t xml:space="preserve">Profit/loss for the period </t>
  </si>
  <si>
    <t xml:space="preserve">Tuloverot </t>
  </si>
  <si>
    <t>Investments</t>
  </si>
  <si>
    <t>Cash flow from investments</t>
  </si>
  <si>
    <t>Financing</t>
  </si>
  <si>
    <t>Change in current loans</t>
  </si>
  <si>
    <t>Cash flow from financing</t>
  </si>
  <si>
    <t>Change in cash and cash equivalents</t>
  </si>
  <si>
    <t>Financial items</t>
  </si>
  <si>
    <t>Equity / share, EUR</t>
  </si>
  <si>
    <t>Cash flow from operations / share, EUR</t>
  </si>
  <si>
    <t>KEY FIGURES</t>
  </si>
  <si>
    <t>Net financial expenses</t>
  </si>
  <si>
    <t>Nettorahoituskulut</t>
  </si>
  <si>
    <t>Net financial expenses, % of net sales</t>
  </si>
  <si>
    <t>Nettorahoituskulut, % liikevaihdosta</t>
  </si>
  <si>
    <t>Cash and cash equivalents, end of period</t>
  </si>
  <si>
    <t>Rahavarat kauden alussa</t>
  </si>
  <si>
    <t>Rahavarat kauden lopussa</t>
  </si>
  <si>
    <t>1 000 EUR</t>
  </si>
  <si>
    <t>1 000 €</t>
  </si>
  <si>
    <t>Varat</t>
  </si>
  <si>
    <t>Oma pääoma ja velat</t>
  </si>
  <si>
    <t>Operating profit, % of net sales</t>
  </si>
  <si>
    <t>Change in net sales, %</t>
  </si>
  <si>
    <t>Liikevaihdon muutos, %</t>
  </si>
  <si>
    <t>Korolliset nettovelat</t>
  </si>
  <si>
    <t>Net interest-bearing debt</t>
  </si>
  <si>
    <t>Tuloslaskelma</t>
  </si>
  <si>
    <t>Velkaantumisaste (gearing), %</t>
  </si>
  <si>
    <t>Change in commercial papers</t>
  </si>
  <si>
    <t>Diluted earnings / share, EUR, total</t>
  </si>
  <si>
    <t>Return on equity (ROE) %</t>
  </si>
  <si>
    <t>Other non-current receivables</t>
  </si>
  <si>
    <t xml:space="preserve">  Muut pitkäaikaiset saamiset</t>
  </si>
  <si>
    <t>Other current receivables</t>
  </si>
  <si>
    <t>Segments</t>
  </si>
  <si>
    <t>Loan receivables</t>
  </si>
  <si>
    <t xml:space="preserve">  Lainasaamiset</t>
  </si>
  <si>
    <t>Jää pois, enää ei ole raportoitavia segmenttejä.</t>
  </si>
  <si>
    <t>Debentures</t>
  </si>
  <si>
    <t xml:space="preserve">  Joukkovelkakirjalainat</t>
  </si>
  <si>
    <t>Total non-current assets</t>
  </si>
  <si>
    <t>Total assets</t>
  </si>
  <si>
    <t>Equity and liabilities</t>
  </si>
  <si>
    <t>Reserve for invested unrestricted equity</t>
  </si>
  <si>
    <t xml:space="preserve">  Sijoitetun vapaan oman pääoman rahasto</t>
  </si>
  <si>
    <t xml:space="preserve">  Kurssierot</t>
  </si>
  <si>
    <t>Exchange differences</t>
  </si>
  <si>
    <t>Total equity</t>
  </si>
  <si>
    <t>Total liabilities</t>
  </si>
  <si>
    <t>Total equity and liabilities</t>
  </si>
  <si>
    <t>−</t>
  </si>
  <si>
    <t>Statement of profit of loss</t>
  </si>
  <si>
    <t>Investoinnit aineellisiin käyttöomaisuushyödykkeisiin ja aineettomiin hyödykkeisiin</t>
  </si>
  <si>
    <t>Income taxes paid</t>
  </si>
  <si>
    <t>Aineellisten käyttöomaisuushyödykkeiden ja aineettomien hyödykkeiden myyntituotot</t>
  </si>
  <si>
    <t>Laimennettu tulos/osake, €, yhteensä</t>
  </si>
  <si>
    <t xml:space="preserve">Adjustments on profit/loss </t>
  </si>
  <si>
    <t>Investments in property, plant and equipment and intangible assets</t>
  </si>
  <si>
    <t>Proceeds from sales of property, plant and equipment and intangible assets</t>
  </si>
  <si>
    <t>Profit before income taxes, % of net sales</t>
  </si>
  <si>
    <t>Voitto ennen tuloveroja, % liikevaihdosta</t>
  </si>
  <si>
    <t>Voitto ennen tuloveroja</t>
  </si>
  <si>
    <t>Exchange rate differences</t>
  </si>
  <si>
    <t>Valuuttakurssimuutosten vaikutus</t>
  </si>
  <si>
    <t>Cash and cash equivalents, beginning of period</t>
  </si>
  <si>
    <t>Change in loan receivables</t>
  </si>
  <si>
    <t>Lainasaamisten muutos</t>
  </si>
  <si>
    <t>Consolidated Statement of Financial Position</t>
  </si>
  <si>
    <t>Current income tax receivables</t>
  </si>
  <si>
    <t xml:space="preserve">  Tuloverosaamiset</t>
  </si>
  <si>
    <t>Total current assets</t>
  </si>
  <si>
    <t>Treasury shares</t>
  </si>
  <si>
    <t xml:space="preserve">  Omat osakkeet</t>
  </si>
  <si>
    <t xml:space="preserve">Total non-current liabilities </t>
  </si>
  <si>
    <t>Current income tax liabilities</t>
  </si>
  <si>
    <t xml:space="preserve">  Tuloverovelat</t>
  </si>
  <si>
    <t>Total current liabilities</t>
  </si>
  <si>
    <t>Distribution of funds / dividend</t>
  </si>
  <si>
    <t>Varojen/osingon jako</t>
  </si>
  <si>
    <t xml:space="preserve">Comparable operating profit </t>
  </si>
  <si>
    <t>Vertailukelpoisuuteen vaikuttavat erät</t>
  </si>
  <si>
    <t>Items affecting comparability</t>
  </si>
  <si>
    <t xml:space="preserve">Vertailukelpoinen liikevoitto </t>
  </si>
  <si>
    <t xml:space="preserve"> ./. Korolliset saamiset ja rahavarat</t>
  </si>
  <si>
    <t xml:space="preserve"> ./. Interest-bearing receivables and cash and cash equivalents</t>
  </si>
  <si>
    <t>Non-current interest-bearing liabilities at nominal value</t>
  </si>
  <si>
    <t>Pitkäaikaiset korolliset velat, nimellisarvoon</t>
  </si>
  <si>
    <t xml:space="preserve">  Oman pääoman ehtoiset instrumentit</t>
  </si>
  <si>
    <t>Equity instruments</t>
  </si>
  <si>
    <t>Current interest-bearing liabilities at nominal value</t>
  </si>
  <si>
    <t>Lyhytaikaiset korolliset velat, nimellisarvoon</t>
  </si>
  <si>
    <t>Non-current lease liabilities</t>
  </si>
  <si>
    <t xml:space="preserve">  Pitkäaikaiset vuokrasopimusvelat</t>
  </si>
  <si>
    <t>Current lease liabilities</t>
  </si>
  <si>
    <t xml:space="preserve">  Lyhytaikaiset vuokrasopimusvelat</t>
  </si>
  <si>
    <t>Property, plant and equipment</t>
  </si>
  <si>
    <t xml:space="preserve">  Käyttöoikeusomaisuuserät</t>
  </si>
  <si>
    <t>Right-of-use assets</t>
  </si>
  <si>
    <t xml:space="preserve">Raportointikauden voitto </t>
  </si>
  <si>
    <t>Joukkovelkakirjalainan maksu</t>
  </si>
  <si>
    <t>Repayment of debenture bond</t>
  </si>
  <si>
    <t>Gross capital expenditure, EUR 1 000</t>
  </si>
  <si>
    <t>Bruttoinvestoinnit, 1 000 €,</t>
  </si>
  <si>
    <t>Profit for the period, % of net sales</t>
  </si>
  <si>
    <t>Earnings / share, EUR</t>
  </si>
  <si>
    <t>Tulos/osake, €</t>
  </si>
  <si>
    <t>Q2/2020</t>
  </si>
  <si>
    <t>Q1/2020</t>
  </si>
  <si>
    <t>Q1-Q2/2020</t>
  </si>
  <si>
    <t>EBITDA, % of net sales</t>
  </si>
  <si>
    <t>Käyttökate, % liikevaihdosta</t>
  </si>
  <si>
    <t>Tase</t>
  </si>
  <si>
    <t>Statement of cash flows</t>
  </si>
  <si>
    <t>Rahavirtalaskelma</t>
  </si>
  <si>
    <t>Sales, marketing and administration expenses</t>
  </si>
  <si>
    <t>Myynnin, markkinoinnin ja hallinnon kulut</t>
  </si>
  <si>
    <t>Profit for the period</t>
  </si>
  <si>
    <t>Raportointikauden voitto</t>
  </si>
  <si>
    <t>Rahavirta ennen nettokäyttöpääoman muutosta</t>
  </si>
  <si>
    <t>Nettokäyttöpääoman muutos</t>
  </si>
  <si>
    <t>Cash flow before change in net working capital</t>
  </si>
  <si>
    <t>Change in net working capital</t>
  </si>
  <si>
    <t>Tuloverot</t>
  </si>
  <si>
    <t>Q3/2020</t>
  </si>
  <si>
    <t>Q1-Q3/2020</t>
  </si>
  <si>
    <t>Raportointikauden voitto, % liikevaihdosta</t>
  </si>
  <si>
    <t>Q4/2020</t>
  </si>
  <si>
    <t xml:space="preserve">  Pitkäaikaiset varaukset</t>
  </si>
  <si>
    <t>Non-current provisions</t>
  </si>
  <si>
    <t>Current provisions</t>
  </si>
  <si>
    <t xml:space="preserve">  Lyhytaikaiset varaukset</t>
  </si>
  <si>
    <t>Q1-Q4/2020</t>
  </si>
  <si>
    <t>Retained earnings</t>
  </si>
  <si>
    <t xml:space="preserve">  Kertyneet voittovarat</t>
  </si>
  <si>
    <t>Dividend and return of capital per share, total, EUR</t>
  </si>
  <si>
    <t>Osakekohtainen osingojako ja pääoman palautus yhteensä, €</t>
  </si>
  <si>
    <t>Q1/2021</t>
  </si>
  <si>
    <t>Gross profit, % of net sales</t>
  </si>
  <si>
    <t xml:space="preserve">Bruttokate, % liikevaihdosta </t>
  </si>
  <si>
    <t>Sales proceeds sale of equity investments</t>
  </si>
  <si>
    <t>Rahavirta oman pääoman ehtoisten instrumenttien myynnistä</t>
  </si>
  <si>
    <t>Q2/2021</t>
  </si>
  <si>
    <t>Q1-Q2/2021</t>
  </si>
  <si>
    <t>Drawdown of debenture bond</t>
  </si>
  <si>
    <t>Joukkovelkakirjalainan nosto</t>
  </si>
  <si>
    <t>Issuance costs of debenture bond</t>
  </si>
  <si>
    <t>Joukkovelkakirjalainan kulut</t>
  </si>
  <si>
    <t>Q3/2021</t>
  </si>
  <si>
    <t xml:space="preserve">Operating profit </t>
  </si>
  <si>
    <t>Liikevoitto</t>
  </si>
  <si>
    <t>Q1-Q3/2021</t>
  </si>
  <si>
    <t>Q4/2021</t>
  </si>
  <si>
    <t>Q1-Q4/2021</t>
  </si>
  <si>
    <t>Omien osakkeiden hankinta</t>
  </si>
  <si>
    <t>Acquisition of treasury shares</t>
  </si>
  <si>
    <t>Q1/2022</t>
  </si>
  <si>
    <t>Return on invested capital (ROI) % *</t>
  </si>
  <si>
    <t>Sijoitetun pääoman tuotto, % *</t>
  </si>
  <si>
    <t>* Restated</t>
  </si>
  <si>
    <t>* Oikaistu</t>
  </si>
  <si>
    <t>Q2/2022</t>
  </si>
  <si>
    <t>Q1-Q2/2022</t>
  </si>
  <si>
    <t>Q3/2022</t>
  </si>
  <si>
    <t>Q1-Q3/2022</t>
  </si>
  <si>
    <t>Q4/2022</t>
  </si>
  <si>
    <t>EBITDA</t>
  </si>
  <si>
    <t>Käyttökate</t>
  </si>
  <si>
    <t>Comparable EBITDA</t>
  </si>
  <si>
    <t>Vertailukelpoinen käyttökate</t>
  </si>
  <si>
    <t>Q1-Q4/2022</t>
  </si>
  <si>
    <t>Comparable gross profit</t>
  </si>
  <si>
    <t>Vertailukelpoinen bruttokate</t>
  </si>
  <si>
    <t>Comparable EBITDA, % of net sales</t>
  </si>
  <si>
    <t>Vreatilukelpoinen käyttökate, % liikevaihdosta</t>
  </si>
  <si>
    <t>Comparable operating profit, % of net sales</t>
  </si>
  <si>
    <t>Vertailukelpoinen liikevoitto, % liikevaihdosta</t>
  </si>
  <si>
    <t>Depreciation, amortization and impairment losses, EUR 1 000,</t>
  </si>
  <si>
    <t>Poistot ja arvonalentumiset, 1 000 €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</si>
</sst>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_-* #,##0\ &quot;mk&quot;_-;\-* #,##0\ &quot;mk&quot;_-;_-* &quot;-&quot;\ &quot;mk&quot;_-;_-@_-"/>
    <numFmt numFmtId="168" formatCode="_-* #,##0\ _m_k_-;\-* #,##0\ _m_k_-;_-* &quot;-&quot;\ _m_k_-;_-@_-"/>
    <numFmt numFmtId="169" formatCode="_-* #,##0.00\ &quot;mk&quot;_-;\-* #,##0.00\ &quot;mk&quot;_-;_-* &quot;-&quot;??\ &quot;mk&quot;_-;_-@_-"/>
    <numFmt numFmtId="170" formatCode="_-* #,##0.00\ _m_k_-;\-* #,##0.00\ _m_k_-;_-* &quot;-&quot;??\ _m_k_-;_-@_-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10"/>
      <name val="Segoe UI"/>
      <family val="2"/>
    </font>
    <font>
      <sz val="12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i/>
      <sz val="8"/>
      <name val="Segoe UI"/>
      <family val="2"/>
    </font>
    <font>
      <b/>
      <sz val="11"/>
      <name val="Segoe UI"/>
      <family val="2"/>
    </font>
    <font>
      <sz val="12"/>
      <name val="MS Sans Serif"/>
    </font>
    <font>
      <sz val="11"/>
      <name val="MS Sans Serif"/>
      <family val="2"/>
    </font>
    <font>
      <sz val="12"/>
      <name val="MS Sans Serif"/>
      <family val="2"/>
    </font>
    <font>
      <b/>
      <i/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egoe U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" fillId="0" borderId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0" fontId="15" fillId="0" borderId="0"/>
    <xf numFmtId="0" fontId="5" fillId="0" borderId="0"/>
    <xf numFmtId="0" fontId="6" fillId="0" borderId="0"/>
    <xf numFmtId="0" fontId="4" fillId="0" borderId="0"/>
    <xf numFmtId="0" fontId="18" fillId="0" borderId="0"/>
    <xf numFmtId="0" fontId="31" fillId="0" borderId="0"/>
    <xf numFmtId="0" fontId="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14" fillId="0" borderId="0"/>
    <xf numFmtId="0" fontId="18" fillId="33" borderId="22" applyNumberFormat="0" applyFont="0" applyAlignment="0" applyProtection="0"/>
    <xf numFmtId="0" fontId="33" fillId="28" borderId="23" applyNumberForma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169" fontId="15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75">
    <xf numFmtId="14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14" fontId="2" fillId="0" borderId="0" xfId="0" applyNumberFormat="1" applyFont="1" applyBorder="1"/>
    <xf numFmtId="0" fontId="5" fillId="0" borderId="0" xfId="41" applyFont="1"/>
    <xf numFmtId="0" fontId="0" fillId="0" borderId="0" xfId="0"/>
    <xf numFmtId="3" fontId="7" fillId="0" borderId="0" xfId="0" applyNumberFormat="1" applyFont="1"/>
    <xf numFmtId="14" fontId="7" fillId="0" borderId="0" xfId="0" applyNumberFormat="1" applyFont="1"/>
    <xf numFmtId="14" fontId="3" fillId="0" borderId="0" xfId="0" applyNumberFormat="1" applyFont="1"/>
    <xf numFmtId="14" fontId="37" fillId="0" borderId="0" xfId="0" applyNumberFormat="1" applyFont="1"/>
    <xf numFmtId="3" fontId="8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Fill="1" applyAlignment="1" applyProtection="1">
      <alignment horizontal="left"/>
    </xf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/>
    <xf numFmtId="0" fontId="10" fillId="0" borderId="0" xfId="0" applyFont="1" applyBorder="1"/>
    <xf numFmtId="0" fontId="10" fillId="0" borderId="0" xfId="0" applyFont="1" applyFill="1"/>
    <xf numFmtId="0" fontId="8" fillId="0" borderId="0" xfId="0" applyFont="1" applyBorder="1" applyAlignment="1">
      <alignment horizontal="left"/>
    </xf>
    <xf numFmtId="14" fontId="10" fillId="0" borderId="3" xfId="0" applyNumberFormat="1" applyFont="1" applyBorder="1"/>
    <xf numFmtId="6" fontId="10" fillId="0" borderId="4" xfId="0" quotePrefix="1" applyNumberFormat="1" applyFont="1" applyFill="1" applyBorder="1" applyAlignment="1">
      <alignment horizontal="left"/>
    </xf>
    <xf numFmtId="14" fontId="10" fillId="0" borderId="5" xfId="0" quotePrefix="1" applyNumberFormat="1" applyFont="1" applyFill="1" applyBorder="1" applyAlignment="1" applyProtection="1">
      <alignment horizontal="right"/>
    </xf>
    <xf numFmtId="14" fontId="10" fillId="0" borderId="6" xfId="0" quotePrefix="1" applyNumberFormat="1" applyFont="1" applyFill="1" applyBorder="1" applyAlignment="1" applyProtection="1">
      <alignment horizontal="right"/>
    </xf>
    <xf numFmtId="14" fontId="10" fillId="0" borderId="4" xfId="0" quotePrefix="1" applyNumberFormat="1" applyFont="1" applyFill="1" applyBorder="1" applyAlignment="1" applyProtection="1">
      <alignment horizontal="right"/>
    </xf>
    <xf numFmtId="3" fontId="10" fillId="0" borderId="5" xfId="0" quotePrefix="1" applyNumberFormat="1" applyFont="1" applyFill="1" applyBorder="1" applyAlignment="1">
      <alignment horizontal="right"/>
    </xf>
    <xf numFmtId="0" fontId="8" fillId="0" borderId="7" xfId="0" quotePrefix="1" applyFont="1" applyBorder="1" applyAlignment="1">
      <alignment horizontal="left"/>
    </xf>
    <xf numFmtId="0" fontId="8" fillId="0" borderId="2" xfId="0" applyFont="1" applyFill="1" applyBorder="1"/>
    <xf numFmtId="0" fontId="8" fillId="0" borderId="1" xfId="0" quotePrefix="1" applyFont="1" applyFill="1" applyBorder="1" applyAlignment="1">
      <alignment horizontal="left"/>
    </xf>
    <xf numFmtId="0" fontId="11" fillId="0" borderId="7" xfId="0" applyFont="1" applyBorder="1"/>
    <xf numFmtId="0" fontId="11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5" fontId="9" fillId="0" borderId="1" xfId="0" applyNumberFormat="1" applyFont="1" applyFill="1" applyBorder="1"/>
    <xf numFmtId="0" fontId="9" fillId="0" borderId="0" xfId="0" applyFont="1"/>
    <xf numFmtId="0" fontId="10" fillId="0" borderId="7" xfId="0" applyFont="1" applyBorder="1"/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3" fontId="8" fillId="0" borderId="1" xfId="0" applyNumberFormat="1" applyFont="1" applyFill="1" applyBorder="1"/>
    <xf numFmtId="3" fontId="8" fillId="0" borderId="2" xfId="0" applyNumberFormat="1" applyFont="1" applyFill="1" applyBorder="1"/>
    <xf numFmtId="0" fontId="8" fillId="0" borderId="7" xfId="0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7" xfId="0" applyFont="1" applyBorder="1"/>
    <xf numFmtId="0" fontId="8" fillId="0" borderId="8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3" fontId="8" fillId="0" borderId="10" xfId="0" applyNumberFormat="1" applyFont="1" applyFill="1" applyBorder="1"/>
    <xf numFmtId="3" fontId="8" fillId="0" borderId="9" xfId="0" applyNumberFormat="1" applyFont="1" applyFill="1" applyBorder="1"/>
    <xf numFmtId="0" fontId="8" fillId="0" borderId="10" xfId="0" applyFont="1" applyFill="1" applyBorder="1"/>
    <xf numFmtId="0" fontId="10" fillId="0" borderId="7" xfId="0" applyFont="1" applyBorder="1" applyAlignment="1">
      <alignment horizontal="left"/>
    </xf>
    <xf numFmtId="3" fontId="10" fillId="0" borderId="0" xfId="0" applyNumberFormat="1" applyFont="1" applyFill="1" applyBorder="1"/>
    <xf numFmtId="3" fontId="10" fillId="0" borderId="2" xfId="0" applyNumberFormat="1" applyFont="1" applyFill="1" applyBorder="1"/>
    <xf numFmtId="3" fontId="12" fillId="0" borderId="0" xfId="0" quotePrefix="1" applyNumberFormat="1" applyFont="1" applyFill="1" applyBorder="1" applyAlignment="1">
      <alignment horizontal="right"/>
    </xf>
    <xf numFmtId="3" fontId="12" fillId="0" borderId="1" xfId="0" quotePrefix="1" applyNumberFormat="1" applyFont="1" applyFill="1" applyBorder="1" applyAlignment="1">
      <alignment horizontal="right"/>
    </xf>
    <xf numFmtId="0" fontId="8" fillId="0" borderId="8" xfId="0" applyFont="1" applyBorder="1" applyAlignment="1">
      <alignment horizontal="left"/>
    </xf>
    <xf numFmtId="3" fontId="10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2" xfId="0" applyFont="1" applyFill="1" applyBorder="1"/>
    <xf numFmtId="0" fontId="11" fillId="0" borderId="7" xfId="0" applyFont="1" applyBorder="1" applyAlignment="1">
      <alignment horizontal="left"/>
    </xf>
    <xf numFmtId="3" fontId="11" fillId="0" borderId="0" xfId="0" applyNumberFormat="1" applyFont="1" applyFill="1" applyBorder="1"/>
    <xf numFmtId="3" fontId="11" fillId="0" borderId="2" xfId="0" applyNumberFormat="1" applyFont="1" applyFill="1" applyBorder="1"/>
    <xf numFmtId="0" fontId="11" fillId="0" borderId="2" xfId="0" applyFont="1" applyFill="1" applyBorder="1"/>
    <xf numFmtId="3" fontId="9" fillId="0" borderId="0" xfId="0" applyNumberFormat="1" applyFont="1" applyFill="1" applyBorder="1"/>
    <xf numFmtId="3" fontId="9" fillId="0" borderId="1" xfId="0" applyNumberFormat="1" applyFont="1" applyFill="1" applyBorder="1"/>
    <xf numFmtId="3" fontId="9" fillId="0" borderId="2" xfId="0" applyNumberFormat="1" applyFont="1" applyFill="1" applyBorder="1"/>
    <xf numFmtId="0" fontId="8" fillId="34" borderId="7" xfId="0" applyFont="1" applyFill="1" applyBorder="1" applyAlignment="1">
      <alignment horizontal="left"/>
    </xf>
    <xf numFmtId="3" fontId="8" fillId="0" borderId="11" xfId="0" applyNumberFormat="1" applyFont="1" applyFill="1" applyBorder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0" fontId="8" fillId="0" borderId="9" xfId="0" applyFont="1" applyFill="1" applyBorder="1"/>
    <xf numFmtId="0" fontId="8" fillId="0" borderId="8" xfId="0" applyFont="1" applyBorder="1"/>
    <xf numFmtId="3" fontId="12" fillId="0" borderId="11" xfId="0" quotePrefix="1" applyNumberFormat="1" applyFont="1" applyFill="1" applyBorder="1" applyAlignment="1">
      <alignment horizontal="right"/>
    </xf>
    <xf numFmtId="0" fontId="8" fillId="0" borderId="0" xfId="0" applyFont="1" applyBorder="1"/>
    <xf numFmtId="14" fontId="8" fillId="0" borderId="0" xfId="0" applyNumberFormat="1" applyFont="1" applyFill="1"/>
    <xf numFmtId="3" fontId="8" fillId="0" borderId="0" xfId="0" applyNumberFormat="1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14" fontId="8" fillId="0" borderId="0" xfId="0" applyNumberFormat="1" applyFont="1"/>
    <xf numFmtId="14" fontId="8" fillId="0" borderId="0" xfId="0" applyNumberFormat="1" applyFont="1" applyFill="1" applyAlignment="1">
      <alignment horizontal="right"/>
    </xf>
    <xf numFmtId="14" fontId="8" fillId="0" borderId="0" xfId="0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0" fontId="9" fillId="0" borderId="3" xfId="42" applyFont="1" applyFill="1" applyBorder="1"/>
    <xf numFmtId="14" fontId="13" fillId="0" borderId="4" xfId="0" quotePrefix="1" applyNumberFormat="1" applyFont="1" applyFill="1" applyBorder="1" applyAlignment="1" applyProtection="1">
      <alignment horizontal="right"/>
    </xf>
    <xf numFmtId="14" fontId="13" fillId="0" borderId="5" xfId="0" quotePrefix="1" applyNumberFormat="1" applyFont="1" applyFill="1" applyBorder="1" applyAlignment="1" applyProtection="1">
      <alignment horizontal="right"/>
    </xf>
    <xf numFmtId="0" fontId="11" fillId="0" borderId="7" xfId="0" applyFont="1" applyFill="1" applyBorder="1"/>
    <xf numFmtId="0" fontId="8" fillId="0" borderId="1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7" xfId="0" applyFont="1" applyFill="1" applyBorder="1"/>
    <xf numFmtId="0" fontId="11" fillId="0" borderId="12" xfId="42" applyFont="1" applyFill="1" applyBorder="1"/>
    <xf numFmtId="3" fontId="11" fillId="0" borderId="13" xfId="42" applyNumberFormat="1" applyFont="1" applyFill="1" applyBorder="1"/>
    <xf numFmtId="3" fontId="11" fillId="0" borderId="14" xfId="42" applyNumberFormat="1" applyFont="1" applyFill="1" applyBorder="1"/>
    <xf numFmtId="3" fontId="11" fillId="0" borderId="15" xfId="42" applyNumberFormat="1" applyFont="1" applyFill="1" applyBorder="1" applyAlignment="1">
      <alignment horizontal="right"/>
    </xf>
    <xf numFmtId="0" fontId="9" fillId="0" borderId="7" xfId="42" applyFont="1" applyFill="1" applyBorder="1"/>
    <xf numFmtId="3" fontId="9" fillId="0" borderId="1" xfId="42" applyNumberFormat="1" applyFont="1" applyFill="1" applyBorder="1"/>
    <xf numFmtId="3" fontId="9" fillId="0" borderId="2" xfId="42" applyNumberFormat="1" applyFont="1" applyFill="1" applyBorder="1"/>
    <xf numFmtId="3" fontId="9" fillId="0" borderId="0" xfId="42" applyNumberFormat="1" applyFont="1" applyFill="1" applyBorder="1" applyAlignment="1">
      <alignment horizontal="right"/>
    </xf>
    <xf numFmtId="0" fontId="9" fillId="0" borderId="8" xfId="0" applyFont="1" applyFill="1" applyBorder="1"/>
    <xf numFmtId="3" fontId="9" fillId="0" borderId="11" xfId="0" applyNumberFormat="1" applyFont="1" applyFill="1" applyBorder="1"/>
    <xf numFmtId="3" fontId="9" fillId="0" borderId="9" xfId="0" applyNumberFormat="1" applyFont="1" applyFill="1" applyBorder="1"/>
    <xf numFmtId="3" fontId="9" fillId="0" borderId="10" xfId="0" applyNumberFormat="1" applyFont="1" applyFill="1" applyBorder="1" applyAlignment="1">
      <alignment horizontal="right"/>
    </xf>
    <xf numFmtId="165" fontId="9" fillId="0" borderId="1" xfId="42" applyNumberFormat="1" applyFont="1" applyFill="1" applyBorder="1"/>
    <xf numFmtId="165" fontId="9" fillId="0" borderId="2" xfId="42" applyNumberFormat="1" applyFont="1" applyFill="1" applyBorder="1"/>
    <xf numFmtId="165" fontId="9" fillId="0" borderId="0" xfId="42" applyNumberFormat="1" applyFont="1" applyFill="1" applyBorder="1" applyAlignment="1">
      <alignment horizontal="right"/>
    </xf>
    <xf numFmtId="165" fontId="9" fillId="0" borderId="0" xfId="42" applyNumberFormat="1" applyFont="1" applyFill="1" applyBorder="1"/>
    <xf numFmtId="165" fontId="8" fillId="0" borderId="1" xfId="0" applyNumberFormat="1" applyFont="1" applyFill="1" applyBorder="1"/>
    <xf numFmtId="165" fontId="8" fillId="0" borderId="2" xfId="0" applyNumberFormat="1" applyFont="1" applyFill="1" applyBorder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0" fontId="9" fillId="0" borderId="7" xfId="42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1" fillId="0" borderId="3" xfId="42" applyFont="1" applyFill="1" applyBorder="1"/>
    <xf numFmtId="3" fontId="11" fillId="0" borderId="6" xfId="42" applyNumberFormat="1" applyFont="1" applyFill="1" applyBorder="1"/>
    <xf numFmtId="3" fontId="11" fillId="0" borderId="4" xfId="42" applyNumberFormat="1" applyFont="1" applyFill="1" applyBorder="1"/>
    <xf numFmtId="3" fontId="11" fillId="0" borderId="5" xfId="42" applyNumberFormat="1" applyFont="1" applyFill="1" applyBorder="1" applyAlignment="1">
      <alignment horizontal="right"/>
    </xf>
    <xf numFmtId="0" fontId="11" fillId="0" borderId="7" xfId="42" applyFont="1" applyFill="1" applyBorder="1"/>
    <xf numFmtId="0" fontId="9" fillId="0" borderId="8" xfId="42" applyFont="1" applyFill="1" applyBorder="1"/>
    <xf numFmtId="0" fontId="11" fillId="0" borderId="3" xfId="0" applyFont="1" applyFill="1" applyBorder="1"/>
    <xf numFmtId="3" fontId="11" fillId="0" borderId="6" xfId="0" applyNumberFormat="1" applyFont="1" applyFill="1" applyBorder="1"/>
    <xf numFmtId="3" fontId="11" fillId="0" borderId="4" xfId="0" applyNumberFormat="1" applyFont="1" applyFill="1" applyBorder="1"/>
    <xf numFmtId="3" fontId="11" fillId="0" borderId="5" xfId="0" applyNumberFormat="1" applyFont="1" applyFill="1" applyBorder="1" applyAlignment="1">
      <alignment horizontal="right"/>
    </xf>
    <xf numFmtId="0" fontId="8" fillId="0" borderId="7" xfId="0" applyFont="1" applyFill="1" applyBorder="1"/>
    <xf numFmtId="165" fontId="11" fillId="0" borderId="1" xfId="42" applyNumberFormat="1" applyFont="1" applyFill="1" applyBorder="1"/>
    <xf numFmtId="165" fontId="11" fillId="0" borderId="2" xfId="42" applyNumberFormat="1" applyFont="1" applyFill="1" applyBorder="1"/>
    <xf numFmtId="165" fontId="11" fillId="0" borderId="0" xfId="42" applyNumberFormat="1" applyFont="1" applyFill="1" applyBorder="1" applyAlignment="1">
      <alignment horizontal="right"/>
    </xf>
    <xf numFmtId="0" fontId="9" fillId="0" borderId="0" xfId="0" applyFont="1" applyBorder="1"/>
    <xf numFmtId="14" fontId="9" fillId="0" borderId="0" xfId="0" applyNumberFormat="1" applyFont="1" applyFill="1"/>
    <xf numFmtId="0" fontId="10" fillId="0" borderId="0" xfId="0" applyFont="1" applyFill="1" applyAlignment="1" applyProtection="1">
      <alignment horizontal="center"/>
    </xf>
    <xf numFmtId="0" fontId="8" fillId="0" borderId="0" xfId="0" applyFont="1" applyAlignment="1">
      <alignment horizontal="center"/>
    </xf>
    <xf numFmtId="0" fontId="10" fillId="0" borderId="4" xfId="0" quotePrefix="1" applyFont="1" applyFill="1" applyBorder="1" applyAlignment="1">
      <alignment horizontal="left"/>
    </xf>
    <xf numFmtId="0" fontId="10" fillId="0" borderId="5" xfId="0" quotePrefix="1" applyFont="1" applyFill="1" applyBorder="1" applyAlignment="1">
      <alignment horizontal="right"/>
    </xf>
    <xf numFmtId="0" fontId="10" fillId="0" borderId="12" xfId="0" applyFont="1" applyBorder="1"/>
    <xf numFmtId="0" fontId="10" fillId="0" borderId="7" xfId="0" applyFont="1" applyBorder="1" applyAlignment="1" applyProtection="1">
      <alignment horizontal="left"/>
    </xf>
    <xf numFmtId="3" fontId="10" fillId="0" borderId="0" xfId="0" applyNumberFormat="1" applyFont="1" applyBorder="1" applyAlignment="1">
      <alignment horizontal="right"/>
    </xf>
    <xf numFmtId="3" fontId="10" fillId="2" borderId="0" xfId="0" applyNumberFormat="1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165" fontId="8" fillId="0" borderId="0" xfId="0" applyNumberFormat="1" applyFont="1" applyBorder="1" applyAlignment="1">
      <alignment horizontal="right"/>
    </xf>
    <xf numFmtId="0" fontId="8" fillId="0" borderId="7" xfId="0" applyFont="1" applyBorder="1" applyAlignment="1" applyProtection="1">
      <alignment horizontal="left"/>
    </xf>
    <xf numFmtId="3" fontId="8" fillId="0" borderId="0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8" fillId="0" borderId="7" xfId="0" applyFont="1" applyFill="1" applyBorder="1" applyAlignment="1">
      <alignment horizontal="left"/>
    </xf>
    <xf numFmtId="0" fontId="10" fillId="0" borderId="3" xfId="41" applyFont="1" applyBorder="1"/>
    <xf numFmtId="0" fontId="8" fillId="0" borderId="0" xfId="41" applyFont="1"/>
    <xf numFmtId="0" fontId="8" fillId="0" borderId="12" xfId="41" applyFont="1" applyBorder="1"/>
    <xf numFmtId="0" fontId="8" fillId="0" borderId="7" xfId="41" applyFont="1" applyBorder="1"/>
    <xf numFmtId="165" fontId="8" fillId="0" borderId="0" xfId="0" quotePrefix="1" applyNumberFormat="1" applyFont="1" applyFill="1" applyBorder="1" applyAlignment="1" applyProtection="1">
      <alignment horizontal="right"/>
    </xf>
    <xf numFmtId="0" fontId="8" fillId="0" borderId="7" xfId="41" applyFont="1" applyFill="1" applyBorder="1"/>
    <xf numFmtId="2" fontId="8" fillId="0" borderId="0" xfId="41" applyNumberFormat="1" applyFont="1" applyFill="1" applyBorder="1" applyAlignment="1" applyProtection="1">
      <alignment horizontal="right"/>
    </xf>
    <xf numFmtId="0" fontId="10" fillId="0" borderId="0" xfId="41" applyFont="1"/>
    <xf numFmtId="165" fontId="8" fillId="0" borderId="0" xfId="41" applyNumberFormat="1" applyFont="1" applyFill="1" applyBorder="1"/>
    <xf numFmtId="166" fontId="8" fillId="0" borderId="0" xfId="41" applyNumberFormat="1" applyFont="1" applyFill="1" applyBorder="1" applyAlignment="1" applyProtection="1">
      <alignment horizontal="right"/>
    </xf>
    <xf numFmtId="0" fontId="8" fillId="0" borderId="1" xfId="41" applyFont="1" applyFill="1" applyBorder="1"/>
    <xf numFmtId="3" fontId="8" fillId="0" borderId="0" xfId="41" applyNumberFormat="1" applyFont="1" applyFill="1" applyBorder="1"/>
    <xf numFmtId="3" fontId="8" fillId="0" borderId="0" xfId="41" applyNumberFormat="1" applyFont="1" applyFill="1" applyBorder="1" applyAlignment="1" applyProtection="1">
      <alignment horizontal="right"/>
    </xf>
    <xf numFmtId="3" fontId="8" fillId="0" borderId="2" xfId="41" quotePrefix="1" applyNumberFormat="1" applyFont="1" applyBorder="1" applyAlignment="1">
      <alignment horizontal="right"/>
    </xf>
    <xf numFmtId="0" fontId="8" fillId="0" borderId="8" xfId="0" applyFont="1" applyBorder="1" applyAlignment="1">
      <alignment wrapText="1"/>
    </xf>
    <xf numFmtId="0" fontId="8" fillId="0" borderId="8" xfId="41" applyFont="1" applyBorder="1"/>
    <xf numFmtId="3" fontId="8" fillId="0" borderId="1" xfId="0" applyNumberFormat="1" applyFont="1" applyBorder="1" applyAlignment="1">
      <alignment horizontal="right"/>
    </xf>
    <xf numFmtId="0" fontId="10" fillId="0" borderId="6" xfId="0" quotePrefix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3" fontId="10" fillId="0" borderId="15" xfId="0" applyNumberFormat="1" applyFont="1" applyFill="1" applyBorder="1"/>
    <xf numFmtId="3" fontId="10" fillId="0" borderId="0" xfId="0" applyNumberFormat="1" applyFont="1" applyFill="1" applyBorder="1" applyAlignment="1" applyProtection="1">
      <alignment horizontal="right"/>
    </xf>
    <xf numFmtId="0" fontId="8" fillId="0" borderId="2" xfId="41" quotePrefix="1" applyFont="1" applyFill="1" applyBorder="1" applyAlignment="1">
      <alignment horizontal="right"/>
    </xf>
    <xf numFmtId="0" fontId="8" fillId="0" borderId="2" xfId="41" applyFont="1" applyFill="1" applyBorder="1" applyAlignment="1">
      <alignment horizontal="right"/>
    </xf>
    <xf numFmtId="0" fontId="8" fillId="0" borderId="2" xfId="41" applyFont="1" applyBorder="1" applyAlignment="1">
      <alignment horizontal="right"/>
    </xf>
    <xf numFmtId="0" fontId="8" fillId="0" borderId="2" xfId="41" quotePrefix="1" applyFont="1" applyBorder="1" applyAlignment="1">
      <alignment horizontal="right"/>
    </xf>
    <xf numFmtId="0" fontId="8" fillId="0" borderId="0" xfId="41" applyFont="1" applyBorder="1" applyAlignment="1">
      <alignment horizontal="right"/>
    </xf>
    <xf numFmtId="166" fontId="8" fillId="0" borderId="2" xfId="41" applyNumberFormat="1" applyFont="1" applyFill="1" applyBorder="1" applyAlignment="1">
      <alignment horizontal="right"/>
    </xf>
    <xf numFmtId="0" fontId="8" fillId="0" borderId="0" xfId="41" applyFont="1" applyFill="1" applyBorder="1" applyAlignment="1">
      <alignment horizontal="right"/>
    </xf>
    <xf numFmtId="0" fontId="8" fillId="0" borderId="0" xfId="41" quotePrefix="1" applyFont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Alignment="1">
      <alignment horizontal="right"/>
    </xf>
    <xf numFmtId="3" fontId="8" fillId="0" borderId="1" xfId="41" quotePrefix="1" applyNumberFormat="1" applyFont="1" applyFill="1" applyBorder="1" applyAlignment="1">
      <alignment horizontal="right"/>
    </xf>
    <xf numFmtId="3" fontId="8" fillId="0" borderId="11" xfId="41" quotePrefix="1" applyNumberFormat="1" applyFont="1" applyFill="1" applyBorder="1" applyAlignment="1">
      <alignment horizontal="right"/>
    </xf>
    <xf numFmtId="3" fontId="8" fillId="0" borderId="15" xfId="41" quotePrefix="1" applyNumberFormat="1" applyFont="1" applyFill="1" applyBorder="1" applyAlignment="1">
      <alignment horizontal="right"/>
    </xf>
    <xf numFmtId="3" fontId="8" fillId="0" borderId="10" xfId="41" quotePrefix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0" fillId="0" borderId="6" xfId="41" applyFont="1" applyBorder="1"/>
    <xf numFmtId="0" fontId="13" fillId="0" borderId="0" xfId="0" applyFont="1" applyFill="1" applyAlignment="1" applyProtection="1">
      <alignment horizontal="right"/>
    </xf>
    <xf numFmtId="3" fontId="8" fillId="0" borderId="0" xfId="41" quotePrefix="1" applyNumberFormat="1" applyFont="1" applyFill="1" applyBorder="1" applyAlignment="1">
      <alignment horizontal="right"/>
    </xf>
    <xf numFmtId="166" fontId="8" fillId="0" borderId="2" xfId="41" applyNumberFormat="1" applyFont="1" applyBorder="1" applyAlignment="1">
      <alignment horizontal="right"/>
    </xf>
    <xf numFmtId="166" fontId="8" fillId="0" borderId="2" xfId="0" applyNumberFormat="1" applyFont="1" applyBorder="1" applyAlignment="1">
      <alignment horizontal="right"/>
    </xf>
    <xf numFmtId="166" fontId="8" fillId="0" borderId="2" xfId="0" applyNumberFormat="1" applyFont="1" applyBorder="1" applyAlignment="1" applyProtection="1">
      <alignment horizontal="right"/>
    </xf>
    <xf numFmtId="166" fontId="8" fillId="0" borderId="2" xfId="0" applyNumberFormat="1" applyFont="1" applyFill="1" applyBorder="1" applyAlignment="1">
      <alignment horizontal="right"/>
    </xf>
    <xf numFmtId="3" fontId="8" fillId="0" borderId="2" xfId="41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8" fillId="0" borderId="9" xfId="41" applyFont="1" applyBorder="1" applyAlignment="1">
      <alignment horizontal="right"/>
    </xf>
    <xf numFmtId="0" fontId="8" fillId="0" borderId="7" xfId="41" quotePrefix="1" applyFont="1" applyFill="1" applyBorder="1" applyAlignment="1">
      <alignment horizontal="left"/>
    </xf>
    <xf numFmtId="0" fontId="8" fillId="0" borderId="7" xfId="41" applyFont="1" applyFill="1" applyBorder="1" applyAlignment="1">
      <alignment horizontal="left"/>
    </xf>
    <xf numFmtId="0" fontId="8" fillId="0" borderId="7" xfId="41" quotePrefix="1" applyFont="1" applyBorder="1" applyAlignment="1">
      <alignment horizontal="left"/>
    </xf>
    <xf numFmtId="0" fontId="8" fillId="0" borderId="7" xfId="41" applyFont="1" applyBorder="1" applyAlignment="1">
      <alignment horizontal="left"/>
    </xf>
    <xf numFmtId="0" fontId="8" fillId="0" borderId="8" xfId="41" applyFont="1" applyBorder="1" applyAlignment="1">
      <alignment horizontal="left"/>
    </xf>
    <xf numFmtId="0" fontId="10" fillId="0" borderId="4" xfId="41" applyFont="1" applyFill="1" applyBorder="1" applyAlignment="1">
      <alignment horizontal="right"/>
    </xf>
    <xf numFmtId="0" fontId="10" fillId="0" borderId="8" xfId="0" applyFont="1" applyBorder="1"/>
    <xf numFmtId="3" fontId="10" fillId="0" borderId="11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10" fillId="0" borderId="10" xfId="0" applyNumberFormat="1" applyFont="1" applyFill="1" applyBorder="1"/>
    <xf numFmtId="2" fontId="8" fillId="0" borderId="0" xfId="41" quotePrefix="1" applyNumberFormat="1" applyFont="1" applyFill="1" applyBorder="1" applyAlignment="1">
      <alignment horizontal="right"/>
    </xf>
    <xf numFmtId="2" fontId="8" fillId="0" borderId="0" xfId="41" applyNumberFormat="1" applyFont="1" applyFill="1" applyBorder="1" applyAlignment="1">
      <alignment horizontal="right"/>
    </xf>
    <xf numFmtId="0" fontId="8" fillId="0" borderId="10" xfId="41" applyFont="1" applyBorder="1" applyAlignment="1">
      <alignment horizontal="right"/>
    </xf>
    <xf numFmtId="166" fontId="8" fillId="0" borderId="0" xfId="41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0" fillId="0" borderId="2" xfId="0" applyNumberFormat="1" applyFont="1" applyFill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8" fillId="0" borderId="1" xfId="0" applyFont="1" applyBorder="1"/>
    <xf numFmtId="0" fontId="17" fillId="0" borderId="0" xfId="0" applyFont="1" applyAlignment="1">
      <alignment horizontal="center"/>
    </xf>
    <xf numFmtId="3" fontId="10" fillId="0" borderId="6" xfId="0" quotePrefix="1" applyNumberFormat="1" applyFont="1" applyFill="1" applyBorder="1" applyAlignment="1">
      <alignment horizontal="right"/>
    </xf>
    <xf numFmtId="0" fontId="8" fillId="0" borderId="1" xfId="41" applyFont="1" applyBorder="1"/>
    <xf numFmtId="166" fontId="8" fillId="0" borderId="1" xfId="0" applyNumberFormat="1" applyFont="1" applyBorder="1" applyAlignment="1" applyProtection="1">
      <alignment horizontal="right"/>
    </xf>
    <xf numFmtId="0" fontId="8" fillId="0" borderId="1" xfId="41" quotePrefix="1" applyFont="1" applyFill="1" applyBorder="1" applyAlignment="1">
      <alignment horizontal="right"/>
    </xf>
    <xf numFmtId="0" fontId="8" fillId="0" borderId="1" xfId="41" applyFont="1" applyFill="1" applyBorder="1" applyAlignment="1">
      <alignment horizontal="right"/>
    </xf>
    <xf numFmtId="2" fontId="8" fillId="0" borderId="1" xfId="41" quotePrefix="1" applyNumberFormat="1" applyFont="1" applyFill="1" applyBorder="1" applyAlignment="1">
      <alignment horizontal="right"/>
    </xf>
    <xf numFmtId="2" fontId="8" fillId="0" borderId="1" xfId="41" applyNumberFormat="1" applyFont="1" applyFill="1" applyBorder="1" applyAlignment="1">
      <alignment horizontal="right"/>
    </xf>
    <xf numFmtId="0" fontId="8" fillId="0" borderId="1" xfId="41" applyFont="1" applyBorder="1" applyAlignment="1">
      <alignment horizontal="right"/>
    </xf>
    <xf numFmtId="0" fontId="8" fillId="0" borderId="1" xfId="41" quotePrefix="1" applyFont="1" applyBorder="1" applyAlignment="1">
      <alignment horizontal="right"/>
    </xf>
    <xf numFmtId="3" fontId="8" fillId="0" borderId="1" xfId="41" quotePrefix="1" applyNumberFormat="1" applyFont="1" applyBorder="1" applyAlignment="1">
      <alignment horizontal="right"/>
    </xf>
    <xf numFmtId="3" fontId="8" fillId="0" borderId="1" xfId="41" applyNumberFormat="1" applyFont="1" applyBorder="1" applyAlignment="1">
      <alignment horizontal="right"/>
    </xf>
    <xf numFmtId="3" fontId="8" fillId="0" borderId="13" xfId="41" quotePrefix="1" applyNumberFormat="1" applyFont="1" applyFill="1" applyBorder="1" applyAlignment="1">
      <alignment horizontal="right"/>
    </xf>
    <xf numFmtId="0" fontId="8" fillId="0" borderId="11" xfId="41" applyFont="1" applyBorder="1" applyAlignment="1">
      <alignment horizontal="left"/>
    </xf>
    <xf numFmtId="0" fontId="9" fillId="0" borderId="7" xfId="0" applyFont="1" applyBorder="1" applyAlignment="1">
      <alignment vertical="center" wrapText="1"/>
    </xf>
    <xf numFmtId="166" fontId="8" fillId="0" borderId="1" xfId="41" applyNumberFormat="1" applyFont="1" applyBorder="1"/>
    <xf numFmtId="14" fontId="2" fillId="0" borderId="0" xfId="0" applyNumberFormat="1" applyFont="1" applyFill="1"/>
    <xf numFmtId="0" fontId="8" fillId="0" borderId="0" xfId="41" applyFont="1" applyFill="1"/>
    <xf numFmtId="14" fontId="10" fillId="35" borderId="3" xfId="0" quotePrefix="1" applyNumberFormat="1" applyFont="1" applyFill="1" applyBorder="1" applyAlignment="1" applyProtection="1">
      <alignment horizontal="right"/>
    </xf>
    <xf numFmtId="165" fontId="8" fillId="35" borderId="12" xfId="0" quotePrefix="1" applyNumberFormat="1" applyFont="1" applyFill="1" applyBorder="1" applyAlignment="1">
      <alignment horizontal="right"/>
    </xf>
    <xf numFmtId="165" fontId="8" fillId="35" borderId="7" xfId="0" quotePrefix="1" applyNumberFormat="1" applyFont="1" applyFill="1" applyBorder="1" applyAlignment="1" applyProtection="1">
      <alignment horizontal="right"/>
    </xf>
    <xf numFmtId="165" fontId="8" fillId="35" borderId="7" xfId="0" applyNumberFormat="1" applyFont="1" applyFill="1" applyBorder="1"/>
    <xf numFmtId="14" fontId="2" fillId="35" borderId="7" xfId="0" applyNumberFormat="1" applyFont="1" applyFill="1" applyBorder="1"/>
    <xf numFmtId="2" fontId="8" fillId="35" borderId="7" xfId="0" applyNumberFormat="1" applyFont="1" applyFill="1" applyBorder="1"/>
    <xf numFmtId="4" fontId="8" fillId="35" borderId="7" xfId="41" applyNumberFormat="1" applyFont="1" applyFill="1" applyBorder="1"/>
    <xf numFmtId="165" fontId="8" fillId="35" borderId="7" xfId="41" applyNumberFormat="1" applyFont="1" applyFill="1" applyBorder="1"/>
    <xf numFmtId="3" fontId="8" fillId="35" borderId="7" xfId="41" applyNumberFormat="1" applyFont="1" applyFill="1" applyBorder="1"/>
    <xf numFmtId="3" fontId="8" fillId="35" borderId="7" xfId="41" applyNumberFormat="1" applyFont="1" applyFill="1" applyBorder="1" applyAlignment="1">
      <alignment horizontal="right"/>
    </xf>
    <xf numFmtId="3" fontId="8" fillId="35" borderId="8" xfId="41" applyNumberFormat="1" applyFont="1" applyFill="1" applyBorder="1" applyAlignment="1">
      <alignment horizontal="right"/>
    </xf>
    <xf numFmtId="3" fontId="8" fillId="35" borderId="12" xfId="0" applyNumberFormat="1" applyFont="1" applyFill="1" applyBorder="1" applyAlignment="1">
      <alignment horizontal="right"/>
    </xf>
    <xf numFmtId="14" fontId="2" fillId="35" borderId="8" xfId="0" applyNumberFormat="1" applyFont="1" applyFill="1" applyBorder="1"/>
    <xf numFmtId="3" fontId="10" fillId="35" borderId="12" xfId="0" applyNumberFormat="1" applyFont="1" applyFill="1" applyBorder="1"/>
    <xf numFmtId="3" fontId="8" fillId="35" borderId="7" xfId="0" applyNumberFormat="1" applyFont="1" applyFill="1" applyBorder="1"/>
    <xf numFmtId="3" fontId="10" fillId="35" borderId="7" xfId="0" applyNumberFormat="1" applyFont="1" applyFill="1" applyBorder="1"/>
    <xf numFmtId="3" fontId="10" fillId="35" borderId="7" xfId="0" applyNumberFormat="1" applyFont="1" applyFill="1" applyBorder="1" applyAlignment="1" applyProtection="1">
      <alignment horizontal="right"/>
    </xf>
    <xf numFmtId="3" fontId="8" fillId="35" borderId="7" xfId="0" applyNumberFormat="1" applyFont="1" applyFill="1" applyBorder="1" applyAlignment="1">
      <alignment horizontal="right"/>
    </xf>
    <xf numFmtId="3" fontId="10" fillId="35" borderId="8" xfId="0" applyNumberFormat="1" applyFont="1" applyFill="1" applyBorder="1"/>
    <xf numFmtId="166" fontId="8" fillId="0" borderId="1" xfId="41" applyNumberFormat="1" applyFont="1" applyBorder="1" applyAlignment="1">
      <alignment horizontal="right"/>
    </xf>
    <xf numFmtId="14" fontId="37" fillId="35" borderId="7" xfId="0" applyNumberFormat="1" applyFont="1" applyFill="1" applyBorder="1"/>
    <xf numFmtId="3" fontId="9" fillId="0" borderId="9" xfId="0" applyNumberFormat="1" applyFont="1" applyFill="1" applyBorder="1" applyAlignment="1">
      <alignment horizontal="right"/>
    </xf>
    <xf numFmtId="3" fontId="8" fillId="35" borderId="8" xfId="41" applyNumberFormat="1" applyFont="1" applyFill="1" applyBorder="1"/>
    <xf numFmtId="14" fontId="8" fillId="0" borderId="0" xfId="0" quotePrefix="1" applyNumberFormat="1" applyFont="1"/>
    <xf numFmtId="3" fontId="11" fillId="0" borderId="2" xfId="0" applyNumberFormat="1" applyFont="1" applyFill="1" applyBorder="1" applyAlignment="1">
      <alignment horizontal="right"/>
    </xf>
    <xf numFmtId="0" fontId="38" fillId="0" borderId="0" xfId="41" applyFont="1"/>
    <xf numFmtId="166" fontId="8" fillId="0" borderId="0" xfId="41" applyNumberFormat="1" applyFont="1" applyBorder="1" applyAlignment="1">
      <alignment horizontal="right"/>
    </xf>
    <xf numFmtId="0" fontId="8" fillId="0" borderId="12" xfId="0" applyFont="1" applyBorder="1"/>
    <xf numFmtId="3" fontId="8" fillId="0" borderId="13" xfId="0" applyNumberFormat="1" applyFont="1" applyBorder="1"/>
    <xf numFmtId="3" fontId="8" fillId="0" borderId="15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 applyAlignment="1">
      <alignment horizontal="center"/>
    </xf>
    <xf numFmtId="3" fontId="8" fillId="0" borderId="12" xfId="0" applyNumberFormat="1" applyFont="1" applyBorder="1"/>
    <xf numFmtId="3" fontId="8" fillId="0" borderId="1" xfId="0" applyNumberFormat="1" applyFont="1" applyBorder="1"/>
    <xf numFmtId="3" fontId="8" fillId="0" borderId="0" xfId="0" applyNumberFormat="1" applyFont="1" applyBorder="1"/>
    <xf numFmtId="3" fontId="8" fillId="0" borderId="2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11" xfId="0" applyNumberFormat="1" applyFont="1" applyBorder="1"/>
    <xf numFmtId="3" fontId="8" fillId="0" borderId="10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 applyAlignment="1">
      <alignment horizontal="center"/>
    </xf>
    <xf numFmtId="3" fontId="8" fillId="0" borderId="8" xfId="0" applyNumberFormat="1" applyFont="1" applyBorder="1"/>
    <xf numFmtId="3" fontId="13" fillId="0" borderId="0" xfId="0" applyNumberFormat="1" applyFont="1" applyFill="1" applyAlignment="1" applyProtection="1">
      <alignment horizontal="left"/>
    </xf>
    <xf numFmtId="166" fontId="8" fillId="0" borderId="1" xfId="41" applyNumberFormat="1" applyFont="1" applyFill="1" applyBorder="1"/>
  </cellXfs>
  <cellStyles count="6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egal 8½ x 14 in" xfId="37"/>
    <cellStyle name="Linked Cell" xfId="38" builtinId="24" customBuiltin="1"/>
    <cellStyle name="Neutral" xfId="39" builtinId="28" customBuiltin="1"/>
    <cellStyle name="Normaali_HENKILÖSTÖ" xfId="40"/>
    <cellStyle name="Normaali_Tunnusluvut032000" xfId="41"/>
    <cellStyle name="Normaali_Työkirj2" xfId="42"/>
    <cellStyle name="Normal" xfId="0" builtinId="0"/>
    <cellStyle name="Normal 2" xfId="43"/>
    <cellStyle name="Normal 2 2" xfId="44"/>
    <cellStyle name="Normal 2 3" xfId="45"/>
    <cellStyle name="Normal 2 4" xfId="46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te" xfId="53" builtinId="10" customBuiltin="1"/>
    <cellStyle name="Output" xfId="54" builtinId="21" customBuiltin="1"/>
    <cellStyle name="Percent 2" xfId="55"/>
    <cellStyle name="Percent 3" xfId="56"/>
    <cellStyle name="Percent 4" xfId="57"/>
    <cellStyle name="Pilkku_HENKILÖSTÖ" xfId="58"/>
    <cellStyle name="Pyör. luku_HENKILÖSTÖ" xfId="59"/>
    <cellStyle name="Pyör. valuutta_HENKILÖSTÖ" xfId="60"/>
    <cellStyle name="Title" xfId="61" builtinId="15" customBuiltin="1"/>
    <cellStyle name="Total" xfId="62" builtinId="25" customBuiltin="1"/>
    <cellStyle name="Valuutta_HENKILÖSTÖ" xfId="63"/>
    <cellStyle name="Warning Text" xfId="6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topLeftCell="A19" zoomScaleNormal="100" workbookViewId="0">
      <selection activeCell="B43" sqref="B43"/>
    </sheetView>
  </sheetViews>
  <sheetFormatPr defaultRowHeight="12.75" x14ac:dyDescent="0.2"/>
  <cols>
    <col min="1" max="1" width="48" customWidth="1"/>
    <col min="2" max="2" width="42.28515625" customWidth="1"/>
    <col min="3" max="9" width="10.42578125" customWidth="1"/>
    <col min="10" max="10" width="10" customWidth="1"/>
    <col min="11" max="12" width="10.42578125" customWidth="1"/>
    <col min="13" max="13" width="9.7109375" customWidth="1"/>
    <col min="14" max="14" width="10" customWidth="1"/>
  </cols>
  <sheetData>
    <row r="1" spans="1:14" ht="14.25" x14ac:dyDescent="0.25">
      <c r="A1" s="14" t="s">
        <v>67</v>
      </c>
      <c r="B1" s="15" t="s">
        <v>61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4.25" x14ac:dyDescent="0.25">
      <c r="A2" s="1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25" x14ac:dyDescent="0.25">
      <c r="A3" s="19" t="s">
        <v>151</v>
      </c>
      <c r="B3" s="20" t="s">
        <v>195</v>
      </c>
      <c r="C3" s="178"/>
      <c r="D3" s="20"/>
      <c r="E3" s="20"/>
      <c r="F3" s="20"/>
      <c r="G3" s="178"/>
      <c r="H3" s="20"/>
      <c r="I3" s="20"/>
      <c r="J3" s="20"/>
      <c r="K3" s="178"/>
      <c r="L3" s="20"/>
      <c r="M3" s="20"/>
      <c r="N3" s="20"/>
    </row>
    <row r="4" spans="1:14" ht="14.25" x14ac:dyDescent="0.25">
      <c r="A4" s="21"/>
      <c r="B4" s="16"/>
      <c r="C4" s="178"/>
      <c r="D4" s="16"/>
      <c r="E4" s="16"/>
      <c r="F4" s="16"/>
      <c r="G4" s="178"/>
      <c r="H4" s="16"/>
      <c r="I4" s="16"/>
      <c r="J4" s="16"/>
      <c r="K4" s="178"/>
      <c r="L4" s="16"/>
      <c r="M4" s="16"/>
      <c r="N4" s="16"/>
    </row>
    <row r="5" spans="1:14" ht="14.25" x14ac:dyDescent="0.25">
      <c r="A5" s="22" t="s">
        <v>101</v>
      </c>
      <c r="B5" s="23">
        <v>1000</v>
      </c>
      <c r="C5" s="25" t="s">
        <v>248</v>
      </c>
      <c r="D5" s="24" t="s">
        <v>246</v>
      </c>
      <c r="E5" s="24" t="s">
        <v>244</v>
      </c>
      <c r="F5" s="24" t="s">
        <v>239</v>
      </c>
      <c r="G5" s="25" t="s">
        <v>235</v>
      </c>
      <c r="H5" s="24" t="s">
        <v>231</v>
      </c>
      <c r="I5" s="24" t="s">
        <v>225</v>
      </c>
      <c r="J5" s="24" t="s">
        <v>220</v>
      </c>
      <c r="K5" s="25" t="s">
        <v>210</v>
      </c>
      <c r="L5" s="24" t="s">
        <v>207</v>
      </c>
      <c r="M5" s="24" t="s">
        <v>190</v>
      </c>
      <c r="N5" s="26" t="s">
        <v>191</v>
      </c>
    </row>
    <row r="6" spans="1:14" ht="14.25" x14ac:dyDescent="0.25">
      <c r="A6" s="28"/>
      <c r="B6" s="29"/>
      <c r="C6" s="30"/>
      <c r="D6" s="17"/>
      <c r="E6" s="17"/>
      <c r="F6" s="17"/>
      <c r="G6" s="30"/>
      <c r="H6" s="17"/>
      <c r="I6" s="17"/>
      <c r="J6" s="17"/>
      <c r="K6" s="30"/>
      <c r="L6" s="17"/>
      <c r="M6" s="17"/>
      <c r="N6" s="29"/>
    </row>
    <row r="7" spans="1:14" ht="17.25" x14ac:dyDescent="0.3">
      <c r="A7" s="31" t="s">
        <v>0</v>
      </c>
      <c r="B7" s="32" t="s">
        <v>103</v>
      </c>
      <c r="C7" s="34"/>
      <c r="D7" s="33"/>
      <c r="E7" s="33"/>
      <c r="F7" s="33"/>
      <c r="G7" s="34"/>
      <c r="H7" s="33"/>
      <c r="I7" s="33"/>
      <c r="J7" s="33"/>
      <c r="K7" s="34"/>
      <c r="L7" s="33"/>
      <c r="M7" s="33"/>
      <c r="N7" s="32"/>
    </row>
    <row r="8" spans="1:14" ht="14.25" x14ac:dyDescent="0.25">
      <c r="A8" s="36" t="s">
        <v>1</v>
      </c>
      <c r="B8" s="37" t="s">
        <v>10</v>
      </c>
      <c r="C8" s="40"/>
      <c r="D8" s="38"/>
      <c r="E8" s="38"/>
      <c r="F8" s="38"/>
      <c r="G8" s="40"/>
      <c r="H8" s="38"/>
      <c r="I8" s="38"/>
      <c r="J8" s="38"/>
      <c r="K8" s="40"/>
      <c r="L8" s="38"/>
      <c r="M8" s="38"/>
      <c r="N8" s="37"/>
    </row>
    <row r="9" spans="1:14" ht="14.25" x14ac:dyDescent="0.25">
      <c r="A9" s="42" t="s">
        <v>3</v>
      </c>
      <c r="B9" s="43" t="s">
        <v>30</v>
      </c>
      <c r="C9" s="11">
        <v>15495.779500000001</v>
      </c>
      <c r="D9" s="10">
        <v>15495.779779999999</v>
      </c>
      <c r="E9" s="10">
        <v>15495.77961</v>
      </c>
      <c r="F9" s="10">
        <v>15495.780119999999</v>
      </c>
      <c r="G9" s="11">
        <v>15495.780119999999</v>
      </c>
      <c r="H9" s="10">
        <v>15495.779480000001</v>
      </c>
      <c r="I9" s="10">
        <v>15495.780419999999</v>
      </c>
      <c r="J9" s="39">
        <v>15495.7798</v>
      </c>
      <c r="K9" s="11">
        <v>15495.7804</v>
      </c>
      <c r="L9" s="10">
        <v>15495.7796</v>
      </c>
      <c r="M9" s="10">
        <v>15495.78009</v>
      </c>
      <c r="N9" s="41">
        <v>15495.779630000001</v>
      </c>
    </row>
    <row r="10" spans="1:14" ht="14.25" x14ac:dyDescent="0.25">
      <c r="A10" s="42" t="s">
        <v>2</v>
      </c>
      <c r="B10" s="43" t="s">
        <v>31</v>
      </c>
      <c r="C10" s="11">
        <v>9709.1833399999996</v>
      </c>
      <c r="D10" s="10">
        <v>10662.251299999998</v>
      </c>
      <c r="E10" s="10">
        <v>11549.555990000003</v>
      </c>
      <c r="F10" s="10">
        <v>12503.353329999998</v>
      </c>
      <c r="G10" s="11">
        <v>13176.45894</v>
      </c>
      <c r="H10" s="10">
        <v>14319.743759999998</v>
      </c>
      <c r="I10" s="10">
        <v>15153.118460000002</v>
      </c>
      <c r="J10" s="39">
        <v>15924.589099999997</v>
      </c>
      <c r="K10" s="11">
        <v>16747.716570000001</v>
      </c>
      <c r="L10" s="10">
        <v>17613.132160000001</v>
      </c>
      <c r="M10" s="10">
        <v>18334.82763</v>
      </c>
      <c r="N10" s="41">
        <v>19151.19802</v>
      </c>
    </row>
    <row r="11" spans="1:14" ht="14.25" x14ac:dyDescent="0.25">
      <c r="A11" s="44" t="s">
        <v>179</v>
      </c>
      <c r="B11" s="43" t="s">
        <v>32</v>
      </c>
      <c r="C11" s="11">
        <v>116195.30559999999</v>
      </c>
      <c r="D11" s="10">
        <v>127536.5739</v>
      </c>
      <c r="E11" s="10">
        <v>121524.79363</v>
      </c>
      <c r="F11" s="10">
        <v>116643.20973999999</v>
      </c>
      <c r="G11" s="11">
        <v>115478.27653</v>
      </c>
      <c r="H11" s="10">
        <v>113162.00034999999</v>
      </c>
      <c r="I11" s="10">
        <v>111482.16229000001</v>
      </c>
      <c r="J11" s="39">
        <v>110050.00739</v>
      </c>
      <c r="K11" s="11">
        <v>104666.48515000001</v>
      </c>
      <c r="L11" s="10">
        <v>106081.98603</v>
      </c>
      <c r="M11" s="10">
        <v>111586.56032999999</v>
      </c>
      <c r="N11" s="41">
        <v>116180.84875</v>
      </c>
    </row>
    <row r="12" spans="1:14" ht="14.25" x14ac:dyDescent="0.25">
      <c r="A12" s="44" t="s">
        <v>181</v>
      </c>
      <c r="B12" s="43" t="s">
        <v>180</v>
      </c>
      <c r="C12" s="11">
        <v>11901.75921</v>
      </c>
      <c r="D12" s="10">
        <v>14889.9218</v>
      </c>
      <c r="E12" s="10">
        <v>15245.179099999999</v>
      </c>
      <c r="F12" s="10">
        <v>15465.276029999999</v>
      </c>
      <c r="G12" s="11">
        <v>15741.228570000001</v>
      </c>
      <c r="H12" s="10">
        <v>16343.72041</v>
      </c>
      <c r="I12" s="10">
        <v>16738.261200000001</v>
      </c>
      <c r="J12" s="39">
        <v>17405.397809999999</v>
      </c>
      <c r="K12" s="11">
        <v>17784.27953</v>
      </c>
      <c r="L12" s="10">
        <v>14308.793519999999</v>
      </c>
      <c r="M12" s="10">
        <v>13037.270259999999</v>
      </c>
      <c r="N12" s="41">
        <v>13654.207609999999</v>
      </c>
    </row>
    <row r="13" spans="1:14" ht="14.25" x14ac:dyDescent="0.25">
      <c r="A13" s="44" t="s">
        <v>119</v>
      </c>
      <c r="B13" s="43" t="s">
        <v>120</v>
      </c>
      <c r="C13" s="11" t="s">
        <v>134</v>
      </c>
      <c r="D13" s="10" t="s">
        <v>134</v>
      </c>
      <c r="E13" s="10" t="s">
        <v>134</v>
      </c>
      <c r="F13" s="10" t="s">
        <v>134</v>
      </c>
      <c r="G13" s="11" t="s">
        <v>134</v>
      </c>
      <c r="H13" s="10" t="s">
        <v>134</v>
      </c>
      <c r="I13" s="10" t="s">
        <v>134</v>
      </c>
      <c r="J13" s="10" t="s">
        <v>134</v>
      </c>
      <c r="K13" s="11">
        <v>3978.1480000000001</v>
      </c>
      <c r="L13" s="10">
        <v>3649.6770000000001</v>
      </c>
      <c r="M13" s="10">
        <v>3649.6770000000001</v>
      </c>
      <c r="N13" s="12">
        <v>3649.6770000000001</v>
      </c>
    </row>
    <row r="14" spans="1:14" ht="14.25" x14ac:dyDescent="0.25">
      <c r="A14" s="42" t="s">
        <v>172</v>
      </c>
      <c r="B14" s="43" t="s">
        <v>171</v>
      </c>
      <c r="C14" s="11">
        <v>420.89105999999998</v>
      </c>
      <c r="D14" s="10">
        <v>420.89105999999998</v>
      </c>
      <c r="E14" s="10">
        <v>420.89105999999998</v>
      </c>
      <c r="F14" s="10">
        <v>420.89105999999998</v>
      </c>
      <c r="G14" s="11">
        <v>420.89105999999998</v>
      </c>
      <c r="H14" s="10">
        <v>420.89100000000002</v>
      </c>
      <c r="I14" s="10">
        <v>420.892</v>
      </c>
      <c r="J14" s="39">
        <v>420.892</v>
      </c>
      <c r="K14" s="11">
        <v>768.14</v>
      </c>
      <c r="L14" s="10">
        <v>776.548</v>
      </c>
      <c r="M14" s="10">
        <v>776.548</v>
      </c>
      <c r="N14" s="41">
        <v>776.548</v>
      </c>
    </row>
    <row r="15" spans="1:14" ht="14.25" x14ac:dyDescent="0.25">
      <c r="A15" s="42" t="s">
        <v>115</v>
      </c>
      <c r="B15" s="43" t="s">
        <v>116</v>
      </c>
      <c r="C15" s="40">
        <v>93.33914</v>
      </c>
      <c r="D15" s="10">
        <v>88.244579999999999</v>
      </c>
      <c r="E15" s="10">
        <v>93.411620000000013</v>
      </c>
      <c r="F15" s="10">
        <v>101.43255000000001</v>
      </c>
      <c r="G15" s="40">
        <v>95.999160000000003</v>
      </c>
      <c r="H15" s="10">
        <v>71.145959999999988</v>
      </c>
      <c r="I15" s="10">
        <v>76.470100000000002</v>
      </c>
      <c r="J15" s="39">
        <v>69.254770000000008</v>
      </c>
      <c r="K15" s="40">
        <v>73.207710000000006</v>
      </c>
      <c r="L15" s="10">
        <v>69.086010000000016</v>
      </c>
      <c r="M15" s="10">
        <v>60.808120000000002</v>
      </c>
      <c r="N15" s="41">
        <v>64.664570000000012</v>
      </c>
    </row>
    <row r="16" spans="1:14" ht="14.25" x14ac:dyDescent="0.25">
      <c r="A16" s="45" t="s">
        <v>4</v>
      </c>
      <c r="B16" s="46" t="s">
        <v>33</v>
      </c>
      <c r="C16" s="208">
        <v>693.43350999999996</v>
      </c>
      <c r="D16" s="68">
        <v>1870.81331</v>
      </c>
      <c r="E16" s="68">
        <v>1777.2678899999999</v>
      </c>
      <c r="F16" s="68">
        <v>1664.8165200000001</v>
      </c>
      <c r="G16" s="208">
        <v>1668.0714499999999</v>
      </c>
      <c r="H16" s="68">
        <v>1298.67282</v>
      </c>
      <c r="I16" s="68">
        <v>1225.7579599999999</v>
      </c>
      <c r="J16" s="47">
        <v>2044.4810299999999</v>
      </c>
      <c r="K16" s="208">
        <v>4034.0372900000002</v>
      </c>
      <c r="L16" s="68">
        <v>2646.7659399999998</v>
      </c>
      <c r="M16" s="47">
        <v>1980.3411799999999</v>
      </c>
      <c r="N16" s="48">
        <v>1893.8216100000002</v>
      </c>
    </row>
    <row r="17" spans="1:14" ht="14.25" x14ac:dyDescent="0.25">
      <c r="A17" s="50" t="s">
        <v>124</v>
      </c>
      <c r="B17" s="37" t="s">
        <v>11</v>
      </c>
      <c r="C17" s="56">
        <v>154509.69135999997</v>
      </c>
      <c r="D17" s="57">
        <v>170964.47573000001</v>
      </c>
      <c r="E17" s="57">
        <v>166106.87889999998</v>
      </c>
      <c r="F17" s="57">
        <v>162294.75934999998</v>
      </c>
      <c r="G17" s="56">
        <f>SUM(G9:G16)</f>
        <v>162076.70582999999</v>
      </c>
      <c r="H17" s="57">
        <v>161111.95378000001</v>
      </c>
      <c r="I17" s="57">
        <v>160592.44243</v>
      </c>
      <c r="J17" s="51">
        <v>161410.40189999997</v>
      </c>
      <c r="K17" s="56">
        <v>163547.79465</v>
      </c>
      <c r="L17" s="57">
        <v>160641.76826000004</v>
      </c>
      <c r="M17" s="51">
        <f t="shared" ref="M17" si="0">SUM(M8:M16)</f>
        <v>164921.81260999996</v>
      </c>
      <c r="N17" s="52">
        <f t="shared" ref="N17" si="1">SUM(N8:N16)</f>
        <v>170866.74519000005</v>
      </c>
    </row>
    <row r="18" spans="1:14" ht="14.25" x14ac:dyDescent="0.25">
      <c r="A18" s="44"/>
      <c r="B18" s="43"/>
      <c r="C18" s="54"/>
      <c r="D18" s="53"/>
      <c r="E18" s="53"/>
      <c r="F18" s="53"/>
      <c r="G18" s="54"/>
      <c r="H18" s="53"/>
      <c r="I18" s="53"/>
      <c r="J18" s="175"/>
      <c r="K18" s="54"/>
      <c r="L18" s="53"/>
      <c r="M18" s="175"/>
      <c r="N18" s="43"/>
    </row>
    <row r="19" spans="1:14" ht="14.25" x14ac:dyDescent="0.25">
      <c r="A19" s="50" t="s">
        <v>5</v>
      </c>
      <c r="B19" s="37" t="s">
        <v>12</v>
      </c>
      <c r="C19" s="11"/>
      <c r="D19" s="10"/>
      <c r="E19" s="10"/>
      <c r="F19" s="10"/>
      <c r="G19" s="11"/>
      <c r="H19" s="10"/>
      <c r="I19" s="10"/>
      <c r="J19" s="38"/>
      <c r="K19" s="11"/>
      <c r="L19" s="10"/>
      <c r="M19" s="38"/>
      <c r="N19" s="37"/>
    </row>
    <row r="20" spans="1:14" ht="14.25" x14ac:dyDescent="0.25">
      <c r="A20" s="44" t="s">
        <v>6</v>
      </c>
      <c r="B20" s="43" t="s">
        <v>34</v>
      </c>
      <c r="C20" s="11">
        <v>63260.795259999999</v>
      </c>
      <c r="D20" s="10">
        <v>69265.056849999994</v>
      </c>
      <c r="E20" s="10">
        <v>60636.382310000001</v>
      </c>
      <c r="F20" s="10">
        <v>49004.875670000001</v>
      </c>
      <c r="G20" s="11">
        <v>49763.458760000001</v>
      </c>
      <c r="H20" s="10">
        <v>50713.537590000007</v>
      </c>
      <c r="I20" s="10">
        <v>52301.983520000002</v>
      </c>
      <c r="J20" s="39">
        <v>39732</v>
      </c>
      <c r="K20" s="11">
        <v>35431.403760000001</v>
      </c>
      <c r="L20" s="10">
        <v>37976.87326</v>
      </c>
      <c r="M20" s="10">
        <v>38717.888079999997</v>
      </c>
      <c r="N20" s="41">
        <v>38608.922829999996</v>
      </c>
    </row>
    <row r="21" spans="1:14" ht="14.25" x14ac:dyDescent="0.25">
      <c r="A21" s="44" t="s">
        <v>68</v>
      </c>
      <c r="B21" s="43" t="s">
        <v>35</v>
      </c>
      <c r="C21" s="11">
        <v>66647.759720000002</v>
      </c>
      <c r="D21" s="10">
        <v>75919.817049999998</v>
      </c>
      <c r="E21" s="10">
        <v>68836.26701000001</v>
      </c>
      <c r="F21" s="10">
        <v>66740.283769999995</v>
      </c>
      <c r="G21" s="11">
        <v>65495.425939999994</v>
      </c>
      <c r="H21" s="10">
        <v>52959.043589999994</v>
      </c>
      <c r="I21" s="10">
        <v>56270.627959999991</v>
      </c>
      <c r="J21" s="39">
        <v>55431.831410000006</v>
      </c>
      <c r="K21" s="11">
        <v>51127.692310000006</v>
      </c>
      <c r="L21" s="10">
        <v>53670.985399999998</v>
      </c>
      <c r="M21" s="10">
        <v>60692.92858</v>
      </c>
      <c r="N21" s="41">
        <v>54660.721189999997</v>
      </c>
    </row>
    <row r="22" spans="1:14" ht="14.25" x14ac:dyDescent="0.25">
      <c r="A22" s="44" t="s">
        <v>119</v>
      </c>
      <c r="B22" s="43" t="s">
        <v>120</v>
      </c>
      <c r="C22" s="11" t="s">
        <v>134</v>
      </c>
      <c r="D22" s="10" t="s">
        <v>134</v>
      </c>
      <c r="E22" s="10" t="s">
        <v>134</v>
      </c>
      <c r="F22" s="10" t="s">
        <v>134</v>
      </c>
      <c r="G22" s="11" t="s">
        <v>134</v>
      </c>
      <c r="H22" s="10" t="s">
        <v>134</v>
      </c>
      <c r="I22" s="10" t="s">
        <v>134</v>
      </c>
      <c r="J22" s="10" t="s">
        <v>134</v>
      </c>
      <c r="K22" s="11">
        <v>3475.9090000000001</v>
      </c>
      <c r="L22" s="10">
        <v>3255.6550000000002</v>
      </c>
      <c r="M22" s="10">
        <v>3349.241</v>
      </c>
      <c r="N22" s="41">
        <v>3752.8589999999999</v>
      </c>
    </row>
    <row r="23" spans="1:14" ht="14.25" x14ac:dyDescent="0.25">
      <c r="A23" s="44" t="s">
        <v>117</v>
      </c>
      <c r="B23" s="43" t="s">
        <v>36</v>
      </c>
      <c r="C23" s="11">
        <v>8856.9354700000004</v>
      </c>
      <c r="D23" s="10">
        <v>10568.707109999999</v>
      </c>
      <c r="E23" s="10">
        <v>9811.2159199999805</v>
      </c>
      <c r="F23" s="10">
        <v>9007.1937899999975</v>
      </c>
      <c r="G23" s="11">
        <v>5403.1032000000123</v>
      </c>
      <c r="H23" s="10">
        <v>5615.2860200000023</v>
      </c>
      <c r="I23" s="10">
        <v>5879.7832500000077</v>
      </c>
      <c r="J23" s="39">
        <v>6255.6887300000008</v>
      </c>
      <c r="K23" s="11">
        <v>5675.2701899999984</v>
      </c>
      <c r="L23" s="10">
        <v>5693.1159499999976</v>
      </c>
      <c r="M23" s="10">
        <v>7207.0396400000072</v>
      </c>
      <c r="N23" s="41">
        <v>4953.9339499999996</v>
      </c>
    </row>
    <row r="24" spans="1:14" ht="14.25" x14ac:dyDescent="0.25">
      <c r="A24" s="44" t="s">
        <v>152</v>
      </c>
      <c r="B24" s="43" t="s">
        <v>153</v>
      </c>
      <c r="C24" s="11">
        <v>662.00945999999999</v>
      </c>
      <c r="D24" s="10">
        <v>3700.0049900000004</v>
      </c>
      <c r="E24" s="10">
        <v>3416.69814</v>
      </c>
      <c r="F24" s="10">
        <v>2438.6362400000003</v>
      </c>
      <c r="G24" s="11">
        <v>2564.0584800000001</v>
      </c>
      <c r="H24" s="10">
        <v>2855.4663300000002</v>
      </c>
      <c r="I24" s="10">
        <v>1499.7206000000001</v>
      </c>
      <c r="J24" s="39">
        <v>2167.6940800000002</v>
      </c>
      <c r="K24" s="11">
        <v>246.60681</v>
      </c>
      <c r="L24" s="10">
        <v>3652.2704600000002</v>
      </c>
      <c r="M24" s="10">
        <v>581.3894499999999</v>
      </c>
      <c r="N24" s="41">
        <v>1738.7437600000001</v>
      </c>
    </row>
    <row r="25" spans="1:14" ht="14.25" x14ac:dyDescent="0.25">
      <c r="A25" s="55" t="s">
        <v>7</v>
      </c>
      <c r="B25" s="46" t="s">
        <v>37</v>
      </c>
      <c r="C25" s="67">
        <v>49507.599099999999</v>
      </c>
      <c r="D25" s="68">
        <v>84664.140760000009</v>
      </c>
      <c r="E25" s="68">
        <v>97114.155610000002</v>
      </c>
      <c r="F25" s="68">
        <v>97046.316569999995</v>
      </c>
      <c r="G25" s="67">
        <v>101357.09195999999</v>
      </c>
      <c r="H25" s="68">
        <v>103182.12405</v>
      </c>
      <c r="I25" s="68">
        <v>115963.92449999999</v>
      </c>
      <c r="J25" s="47">
        <v>81999.263189999998</v>
      </c>
      <c r="K25" s="67">
        <v>57876.56972</v>
      </c>
      <c r="L25" s="68">
        <v>48742.420020000005</v>
      </c>
      <c r="M25" s="68">
        <v>38665.628899999996</v>
      </c>
      <c r="N25" s="48">
        <v>41190.069369999997</v>
      </c>
    </row>
    <row r="26" spans="1:14" ht="14.25" x14ac:dyDescent="0.25">
      <c r="A26" s="50" t="s">
        <v>154</v>
      </c>
      <c r="B26" s="37" t="s">
        <v>13</v>
      </c>
      <c r="C26" s="56">
        <f>SUM(C20:C25)</f>
        <v>188935.09901000001</v>
      </c>
      <c r="D26" s="57">
        <v>244117.72675999999</v>
      </c>
      <c r="E26" s="57">
        <v>239814.71898999996</v>
      </c>
      <c r="F26" s="57">
        <v>224237.30604</v>
      </c>
      <c r="G26" s="56">
        <f>SUM(G20:G25)</f>
        <v>224583.13834</v>
      </c>
      <c r="H26" s="57">
        <v>215325.45757999999</v>
      </c>
      <c r="I26" s="57">
        <v>231916.03982999999</v>
      </c>
      <c r="J26" s="51">
        <v>185587.47740999999</v>
      </c>
      <c r="K26" s="56">
        <v>153833.45178999999</v>
      </c>
      <c r="L26" s="57">
        <v>152991.32008999999</v>
      </c>
      <c r="M26" s="57">
        <v>149214.11564999999</v>
      </c>
      <c r="N26" s="52">
        <v>144905.2501</v>
      </c>
    </row>
    <row r="27" spans="1:14" ht="14.25" x14ac:dyDescent="0.25">
      <c r="A27" s="44"/>
      <c r="B27" s="29"/>
      <c r="C27" s="54"/>
      <c r="D27" s="53"/>
      <c r="E27" s="53"/>
      <c r="F27" s="53"/>
      <c r="G27" s="54"/>
      <c r="H27" s="53"/>
      <c r="I27" s="53"/>
      <c r="J27" s="17"/>
      <c r="K27" s="54"/>
      <c r="L27" s="53"/>
      <c r="M27" s="17"/>
      <c r="N27" s="29"/>
    </row>
    <row r="28" spans="1:14" ht="17.25" x14ac:dyDescent="0.3">
      <c r="A28" s="59" t="s">
        <v>125</v>
      </c>
      <c r="B28" s="32" t="s">
        <v>14</v>
      </c>
      <c r="C28" s="77">
        <f>+C26+C17</f>
        <v>343444.79036999994</v>
      </c>
      <c r="D28" s="75">
        <v>415082.20249</v>
      </c>
      <c r="E28" s="75">
        <v>405921.59788999998</v>
      </c>
      <c r="F28" s="75">
        <v>386532.06539</v>
      </c>
      <c r="G28" s="77">
        <f>+G26+G17</f>
        <v>386659.84417</v>
      </c>
      <c r="H28" s="75">
        <v>376437.41136000003</v>
      </c>
      <c r="I28" s="75">
        <v>392508.48225999996</v>
      </c>
      <c r="J28" s="75">
        <v>346996.87930999999</v>
      </c>
      <c r="K28" s="77">
        <v>317381.24644000002</v>
      </c>
      <c r="L28" s="75">
        <f>+L26+L17</f>
        <v>313633.08835000003</v>
      </c>
      <c r="M28" s="75">
        <f>+M26+M17</f>
        <v>314135.92825999996</v>
      </c>
      <c r="N28" s="254">
        <f>+N26+N17</f>
        <v>315771.99529000005</v>
      </c>
    </row>
    <row r="29" spans="1:14" ht="14.25" x14ac:dyDescent="0.25">
      <c r="A29" s="44"/>
      <c r="B29" s="29"/>
      <c r="C29" s="54"/>
      <c r="D29" s="53"/>
      <c r="E29" s="53"/>
      <c r="F29" s="53"/>
      <c r="G29" s="54"/>
      <c r="H29" s="53"/>
      <c r="I29" s="53"/>
      <c r="J29" s="17"/>
      <c r="K29" s="54"/>
      <c r="L29" s="53"/>
      <c r="M29" s="17"/>
      <c r="N29" s="29"/>
    </row>
    <row r="30" spans="1:14" ht="17.25" x14ac:dyDescent="0.3">
      <c r="A30" s="59" t="s">
        <v>126</v>
      </c>
      <c r="B30" s="62" t="s">
        <v>104</v>
      </c>
      <c r="C30" s="78"/>
      <c r="D30" s="76"/>
      <c r="E30" s="76"/>
      <c r="F30" s="76"/>
      <c r="G30" s="78"/>
      <c r="H30" s="76"/>
      <c r="I30" s="76"/>
      <c r="J30" s="177"/>
      <c r="K30" s="78"/>
      <c r="L30" s="76"/>
      <c r="M30" s="177"/>
      <c r="N30" s="62"/>
    </row>
    <row r="31" spans="1:14" ht="14.25" x14ac:dyDescent="0.25">
      <c r="A31" s="36" t="s">
        <v>69</v>
      </c>
      <c r="B31" s="58" t="s">
        <v>15</v>
      </c>
      <c r="C31" s="11"/>
      <c r="D31" s="10"/>
      <c r="E31" s="10"/>
      <c r="F31" s="10"/>
      <c r="G31" s="11"/>
      <c r="H31" s="10"/>
      <c r="I31" s="10"/>
      <c r="J31" s="176"/>
      <c r="K31" s="11"/>
      <c r="L31" s="10"/>
      <c r="M31" s="176"/>
      <c r="N31" s="58"/>
    </row>
    <row r="32" spans="1:14" ht="14.25" x14ac:dyDescent="0.25">
      <c r="A32" s="42" t="s">
        <v>8</v>
      </c>
      <c r="B32" s="43" t="s">
        <v>38</v>
      </c>
      <c r="C32" s="11">
        <v>11860.05666</v>
      </c>
      <c r="D32" s="10">
        <v>11860.05666</v>
      </c>
      <c r="E32" s="10">
        <v>11860.05666</v>
      </c>
      <c r="F32" s="10">
        <v>11860.05666</v>
      </c>
      <c r="G32" s="11">
        <v>11860.05666</v>
      </c>
      <c r="H32" s="10">
        <v>11860.056289999999</v>
      </c>
      <c r="I32" s="10">
        <v>11860.056289999999</v>
      </c>
      <c r="J32" s="39">
        <v>11860.056289999999</v>
      </c>
      <c r="K32" s="11">
        <v>11860.056289999999</v>
      </c>
      <c r="L32" s="10">
        <v>11860.056289999999</v>
      </c>
      <c r="M32" s="10">
        <v>11860.056289999999</v>
      </c>
      <c r="N32" s="41">
        <v>11860.056289999999</v>
      </c>
    </row>
    <row r="33" spans="1:14" ht="14.25" x14ac:dyDescent="0.25">
      <c r="A33" s="42" t="s">
        <v>70</v>
      </c>
      <c r="B33" s="43" t="s">
        <v>39</v>
      </c>
      <c r="C33" s="11">
        <v>24680.587829999997</v>
      </c>
      <c r="D33" s="10">
        <v>24680.587829999997</v>
      </c>
      <c r="E33" s="10">
        <v>24680.587829999997</v>
      </c>
      <c r="F33" s="10">
        <v>24680.587829999997</v>
      </c>
      <c r="G33" s="11">
        <v>24680.587829999997</v>
      </c>
      <c r="H33" s="10">
        <v>24680.588</v>
      </c>
      <c r="I33" s="10">
        <v>24680.588</v>
      </c>
      <c r="J33" s="39">
        <v>24680.588</v>
      </c>
      <c r="K33" s="11">
        <v>24680.588</v>
      </c>
      <c r="L33" s="10">
        <v>24680.588</v>
      </c>
      <c r="M33" s="10">
        <v>24680.588</v>
      </c>
      <c r="N33" s="41">
        <v>24680.588</v>
      </c>
    </row>
    <row r="34" spans="1:14" ht="14.25" x14ac:dyDescent="0.25">
      <c r="A34" s="66" t="s">
        <v>127</v>
      </c>
      <c r="B34" s="43" t="s">
        <v>128</v>
      </c>
      <c r="C34" s="11">
        <v>75692.335900000005</v>
      </c>
      <c r="D34" s="10">
        <v>75692.335900000005</v>
      </c>
      <c r="E34" s="10">
        <v>75692.335900000005</v>
      </c>
      <c r="F34" s="10">
        <v>75692.335900000005</v>
      </c>
      <c r="G34" s="11">
        <v>75692.335900000005</v>
      </c>
      <c r="H34" s="10">
        <v>75692.335999999996</v>
      </c>
      <c r="I34" s="10">
        <v>75692.335999999996</v>
      </c>
      <c r="J34" s="39">
        <v>75601.891000000003</v>
      </c>
      <c r="K34" s="11">
        <v>81361.361999999994</v>
      </c>
      <c r="L34" s="10">
        <v>81361.361999999994</v>
      </c>
      <c r="M34" s="10">
        <v>81361.361999999994</v>
      </c>
      <c r="N34" s="41">
        <v>81268.962</v>
      </c>
    </row>
    <row r="35" spans="1:14" ht="14.25" x14ac:dyDescent="0.25">
      <c r="A35" s="66" t="s">
        <v>155</v>
      </c>
      <c r="B35" s="43" t="s">
        <v>156</v>
      </c>
      <c r="C35" s="11" t="s">
        <v>134</v>
      </c>
      <c r="D35" s="10" t="s">
        <v>134</v>
      </c>
      <c r="E35" s="10" t="s">
        <v>134</v>
      </c>
      <c r="F35" s="10" t="s">
        <v>134</v>
      </c>
      <c r="G35" s="11" t="s">
        <v>134</v>
      </c>
      <c r="H35" s="10" t="s">
        <v>134</v>
      </c>
      <c r="I35" s="10" t="s">
        <v>134</v>
      </c>
      <c r="J35" s="10" t="s">
        <v>134</v>
      </c>
      <c r="K35" s="11">
        <v>-43.619</v>
      </c>
      <c r="L35" s="10">
        <v>-43.619</v>
      </c>
      <c r="M35" s="10">
        <v>-43.619</v>
      </c>
      <c r="N35" s="12">
        <v>-43.619</v>
      </c>
    </row>
    <row r="36" spans="1:14" ht="14.25" x14ac:dyDescent="0.25">
      <c r="A36" s="42" t="s">
        <v>71</v>
      </c>
      <c r="B36" s="43" t="s">
        <v>40</v>
      </c>
      <c r="C36" s="11">
        <v>265.42265000000003</v>
      </c>
      <c r="D36" s="10">
        <v>265.42265000000003</v>
      </c>
      <c r="E36" s="10">
        <v>265.42265000000003</v>
      </c>
      <c r="F36" s="10">
        <v>80.114229999999992</v>
      </c>
      <c r="G36" s="11">
        <v>-6.5593500000000002</v>
      </c>
      <c r="H36" s="10">
        <v>-6.5590000000000002</v>
      </c>
      <c r="I36" s="10">
        <v>-6.5590000000000002</v>
      </c>
      <c r="J36" s="39">
        <v>-6.5590000000000002</v>
      </c>
      <c r="K36" s="11">
        <v>-6.5590000000000002</v>
      </c>
      <c r="L36" s="10">
        <v>1.849</v>
      </c>
      <c r="M36" s="10">
        <v>1.849</v>
      </c>
      <c r="N36" s="41">
        <v>263.72699999999998</v>
      </c>
    </row>
    <row r="37" spans="1:14" ht="14.25" x14ac:dyDescent="0.25">
      <c r="A37" s="42" t="s">
        <v>130</v>
      </c>
      <c r="B37" s="43" t="s">
        <v>129</v>
      </c>
      <c r="C37" s="11">
        <v>2678.30287</v>
      </c>
      <c r="D37" s="10">
        <v>13220.390380000001</v>
      </c>
      <c r="E37" s="10">
        <v>5828.3707599999998</v>
      </c>
      <c r="F37" s="10">
        <v>-679.65787999999998</v>
      </c>
      <c r="G37" s="11">
        <v>-5576.6564500000004</v>
      </c>
      <c r="H37" s="10">
        <v>-7800.8960800000004</v>
      </c>
      <c r="I37" s="10">
        <v>-9514.2667000000001</v>
      </c>
      <c r="J37" s="39">
        <v>-10100.35549</v>
      </c>
      <c r="K37" s="11">
        <v>-13932.51727</v>
      </c>
      <c r="L37" s="10">
        <v>-8130.5626600000005</v>
      </c>
      <c r="M37" s="10">
        <v>-2601.2254700000003</v>
      </c>
      <c r="N37" s="41">
        <v>499.00041999999996</v>
      </c>
    </row>
    <row r="38" spans="1:14" ht="14.25" x14ac:dyDescent="0.25">
      <c r="A38" s="55" t="s">
        <v>216</v>
      </c>
      <c r="B38" s="46" t="s">
        <v>217</v>
      </c>
      <c r="C38" s="67">
        <v>30739.543880000001</v>
      </c>
      <c r="D38" s="68">
        <v>39468.817880000002</v>
      </c>
      <c r="E38" s="68">
        <v>39771.36219</v>
      </c>
      <c r="F38" s="68">
        <v>41870.792249999999</v>
      </c>
      <c r="G38" s="67">
        <v>56549.107560000004</v>
      </c>
      <c r="H38" s="68">
        <v>55256.85886</v>
      </c>
      <c r="I38" s="68">
        <v>56673.431349999999</v>
      </c>
      <c r="J38" s="47">
        <v>50191.843980000005</v>
      </c>
      <c r="K38" s="67">
        <v>41962.444009999999</v>
      </c>
      <c r="L38" s="68">
        <v>34343.91691</v>
      </c>
      <c r="M38" s="68">
        <v>23291.498810000001</v>
      </c>
      <c r="N38" s="48">
        <v>17338.914809999998</v>
      </c>
    </row>
    <row r="39" spans="1:14" ht="14.25" x14ac:dyDescent="0.25">
      <c r="A39" s="50" t="s">
        <v>131</v>
      </c>
      <c r="B39" s="37" t="s">
        <v>16</v>
      </c>
      <c r="C39" s="56">
        <v>145916.24979</v>
      </c>
      <c r="D39" s="57">
        <v>165187.61129999999</v>
      </c>
      <c r="E39" s="57">
        <v>158098.13599000001</v>
      </c>
      <c r="F39" s="57">
        <v>153504.22899000003</v>
      </c>
      <c r="G39" s="56">
        <f>SUM(G32:G38)</f>
        <v>163198.87215000001</v>
      </c>
      <c r="H39" s="57">
        <v>159682.38407</v>
      </c>
      <c r="I39" s="57">
        <v>159385.58593999999</v>
      </c>
      <c r="J39" s="57">
        <v>152227.46478000001</v>
      </c>
      <c r="K39" s="56">
        <v>145881.75503</v>
      </c>
      <c r="L39" s="57">
        <v>144073.59054</v>
      </c>
      <c r="M39" s="57">
        <f>SUM(M32:M38)</f>
        <v>138550.50962999999</v>
      </c>
      <c r="N39" s="209">
        <f>SUM(N32:N38)</f>
        <v>135867.62951999999</v>
      </c>
    </row>
    <row r="40" spans="1:14" ht="14.25" x14ac:dyDescent="0.25">
      <c r="A40" s="50"/>
      <c r="B40" s="43"/>
      <c r="C40" s="11"/>
      <c r="D40" s="10"/>
      <c r="E40" s="10"/>
      <c r="F40" s="10"/>
      <c r="G40" s="11"/>
      <c r="H40" s="10"/>
      <c r="I40" s="10"/>
      <c r="J40" s="175"/>
      <c r="K40" s="11"/>
      <c r="L40" s="10"/>
      <c r="M40" s="175"/>
      <c r="N40" s="43"/>
    </row>
    <row r="41" spans="1:14" ht="14.25" x14ac:dyDescent="0.25">
      <c r="A41" s="50" t="s">
        <v>9</v>
      </c>
      <c r="B41" s="37" t="s">
        <v>17</v>
      </c>
      <c r="C41" s="11"/>
      <c r="D41" s="10"/>
      <c r="E41" s="10"/>
      <c r="F41" s="10"/>
      <c r="G41" s="11"/>
      <c r="H41" s="10"/>
      <c r="I41" s="10"/>
      <c r="J41" s="38"/>
      <c r="K41" s="11"/>
      <c r="L41" s="10"/>
      <c r="M41" s="38"/>
      <c r="N41" s="37"/>
    </row>
    <row r="42" spans="1:14" ht="14.25" x14ac:dyDescent="0.25">
      <c r="A42" s="50" t="s">
        <v>72</v>
      </c>
      <c r="B42" s="37" t="s">
        <v>41</v>
      </c>
      <c r="C42" s="11"/>
      <c r="D42" s="10"/>
      <c r="E42" s="10"/>
      <c r="F42" s="10"/>
      <c r="G42" s="11"/>
      <c r="H42" s="10"/>
      <c r="I42" s="10"/>
      <c r="J42" s="38"/>
      <c r="K42" s="11"/>
      <c r="L42" s="10"/>
      <c r="M42" s="38"/>
      <c r="N42" s="37"/>
    </row>
    <row r="43" spans="1:14" ht="14.25" x14ac:dyDescent="0.25">
      <c r="A43" s="42" t="s">
        <v>73</v>
      </c>
      <c r="B43" s="29" t="s">
        <v>42</v>
      </c>
      <c r="C43" s="11">
        <v>11729.864310000001</v>
      </c>
      <c r="D43" s="10">
        <v>13375.81682</v>
      </c>
      <c r="E43" s="10">
        <v>12970.02216</v>
      </c>
      <c r="F43" s="10">
        <v>13420.901449999999</v>
      </c>
      <c r="G43" s="11">
        <v>13931.144829999999</v>
      </c>
      <c r="H43" s="10">
        <v>14006.15351</v>
      </c>
      <c r="I43" s="10">
        <v>13749.67726</v>
      </c>
      <c r="J43" s="39">
        <v>13884.15847</v>
      </c>
      <c r="K43" s="11">
        <v>13319.7119</v>
      </c>
      <c r="L43" s="10">
        <v>13443.86889</v>
      </c>
      <c r="M43" s="10">
        <v>14049.387769999999</v>
      </c>
      <c r="N43" s="41">
        <v>14367.2994</v>
      </c>
    </row>
    <row r="44" spans="1:14" ht="14.25" x14ac:dyDescent="0.25">
      <c r="A44" s="42" t="s">
        <v>212</v>
      </c>
      <c r="B44" s="29" t="s">
        <v>211</v>
      </c>
      <c r="C44" s="11">
        <v>2374.3989999999999</v>
      </c>
      <c r="D44" s="10">
        <v>2551</v>
      </c>
      <c r="E44" s="10">
        <v>2500.8840699999996</v>
      </c>
      <c r="F44" s="10">
        <v>2543.4852799999999</v>
      </c>
      <c r="G44" s="11">
        <v>2554.2375299999999</v>
      </c>
      <c r="H44" s="10">
        <v>2546.4675999999999</v>
      </c>
      <c r="I44" s="10">
        <v>2577.2386200000001</v>
      </c>
      <c r="J44" s="10">
        <v>2585</v>
      </c>
      <c r="K44" s="11">
        <v>2571.3557599999999</v>
      </c>
      <c r="L44" s="10">
        <v>2433.9499500000002</v>
      </c>
      <c r="M44" s="10">
        <v>2425.1695399999999</v>
      </c>
      <c r="N44" s="12">
        <v>2412.9561899999999</v>
      </c>
    </row>
    <row r="45" spans="1:14" ht="14.25" x14ac:dyDescent="0.25">
      <c r="A45" s="42" t="s">
        <v>122</v>
      </c>
      <c r="B45" s="29" t="s">
        <v>123</v>
      </c>
      <c r="C45" s="11">
        <v>49295</v>
      </c>
      <c r="D45" s="10">
        <v>49257</v>
      </c>
      <c r="E45" s="10">
        <v>49210.758999999998</v>
      </c>
      <c r="F45" s="10">
        <v>49181.283000000003</v>
      </c>
      <c r="G45" s="11">
        <v>49144.438000000002</v>
      </c>
      <c r="H45" s="10">
        <v>132856.54500000001</v>
      </c>
      <c r="I45" s="10">
        <v>132560.465</v>
      </c>
      <c r="J45" s="10">
        <v>14642.211529999999</v>
      </c>
      <c r="K45" s="11">
        <v>82861.925000000003</v>
      </c>
      <c r="L45" s="10">
        <v>82563.142999999996</v>
      </c>
      <c r="M45" s="10">
        <v>82276.823999999993</v>
      </c>
      <c r="N45" s="12">
        <v>81993.616999999998</v>
      </c>
    </row>
    <row r="46" spans="1:14" ht="14.25" x14ac:dyDescent="0.25">
      <c r="A46" s="42" t="s">
        <v>74</v>
      </c>
      <c r="B46" s="29" t="s">
        <v>44</v>
      </c>
      <c r="C46" s="11" t="s">
        <v>134</v>
      </c>
      <c r="D46" s="10" t="s">
        <v>134</v>
      </c>
      <c r="E46" s="10" t="s">
        <v>134</v>
      </c>
      <c r="F46" s="10">
        <v>1.375</v>
      </c>
      <c r="G46" s="11">
        <v>2.749999999992724</v>
      </c>
      <c r="H46" s="10">
        <v>4.124999999994543</v>
      </c>
      <c r="I46" s="10">
        <v>5.5000000000181899</v>
      </c>
      <c r="J46" s="39">
        <v>16.5</v>
      </c>
      <c r="K46" s="11">
        <v>16.499999999989086</v>
      </c>
      <c r="L46" s="10">
        <v>16.500000000010914</v>
      </c>
      <c r="M46" s="10">
        <v>16.499999999994543</v>
      </c>
      <c r="N46" s="41">
        <v>16.500000000012733</v>
      </c>
    </row>
    <row r="47" spans="1:14" ht="14.25" x14ac:dyDescent="0.25">
      <c r="A47" s="55" t="s">
        <v>175</v>
      </c>
      <c r="B47" s="55" t="s">
        <v>176</v>
      </c>
      <c r="C47" s="67">
        <v>11215</v>
      </c>
      <c r="D47" s="68">
        <v>12353</v>
      </c>
      <c r="E47" s="68">
        <v>12632.443929999999</v>
      </c>
      <c r="F47" s="68">
        <v>12917.21557</v>
      </c>
      <c r="G47" s="67">
        <v>13166.569380000001</v>
      </c>
      <c r="H47" s="68">
        <v>13705.686800000001</v>
      </c>
      <c r="I47" s="68">
        <v>14040.3717</v>
      </c>
      <c r="J47" s="47">
        <v>83154.622000000003</v>
      </c>
      <c r="K47" s="67">
        <v>14892.1306</v>
      </c>
      <c r="L47" s="68">
        <v>10914.21199</v>
      </c>
      <c r="M47" s="210">
        <v>9229.1514200000001</v>
      </c>
      <c r="N47" s="48">
        <v>9834.0807599999989</v>
      </c>
    </row>
    <row r="48" spans="1:14" ht="14.25" x14ac:dyDescent="0.25">
      <c r="A48" s="36" t="s">
        <v>157</v>
      </c>
      <c r="B48" s="58" t="s">
        <v>45</v>
      </c>
      <c r="C48" s="56">
        <v>74614.263310000009</v>
      </c>
      <c r="D48" s="57">
        <v>77536.816820000007</v>
      </c>
      <c r="E48" s="57">
        <v>77314.109159999993</v>
      </c>
      <c r="F48" s="57">
        <v>78064.260299999994</v>
      </c>
      <c r="G48" s="56">
        <f>SUM(G43:G47)</f>
        <v>78799.139739999984</v>
      </c>
      <c r="H48" s="57">
        <v>163118.97791000002</v>
      </c>
      <c r="I48" s="57">
        <v>162933.25258000003</v>
      </c>
      <c r="J48" s="51">
        <v>114283.492</v>
      </c>
      <c r="K48" s="56">
        <v>113661.62325999999</v>
      </c>
      <c r="L48" s="57">
        <v>109371.67383000001</v>
      </c>
      <c r="M48" s="57">
        <f>SUM(M43:M47)</f>
        <v>107997.03272999999</v>
      </c>
      <c r="N48" s="52">
        <f>SUM(N43:N47)</f>
        <v>108624.45335000001</v>
      </c>
    </row>
    <row r="49" spans="1:14" ht="14.25" x14ac:dyDescent="0.25">
      <c r="A49" s="44"/>
      <c r="B49" s="58"/>
      <c r="C49" s="56"/>
      <c r="D49" s="53"/>
      <c r="E49" s="53"/>
      <c r="F49" s="53"/>
      <c r="G49" s="56"/>
      <c r="H49" s="53"/>
      <c r="I49" s="53"/>
      <c r="J49" s="176"/>
      <c r="K49" s="56"/>
      <c r="L49" s="53"/>
      <c r="M49" s="176"/>
      <c r="N49" s="58"/>
    </row>
    <row r="50" spans="1:14" ht="14.25" x14ac:dyDescent="0.25">
      <c r="A50" s="50" t="s">
        <v>76</v>
      </c>
      <c r="B50" s="58" t="s">
        <v>46</v>
      </c>
      <c r="C50" s="90"/>
      <c r="D50" s="10"/>
      <c r="E50" s="10"/>
      <c r="F50" s="10"/>
      <c r="G50" s="90"/>
      <c r="H50" s="10"/>
      <c r="I50" s="10"/>
      <c r="J50" s="176"/>
      <c r="K50" s="90"/>
      <c r="L50" s="10"/>
      <c r="M50" s="176"/>
      <c r="N50" s="58"/>
    </row>
    <row r="51" spans="1:14" ht="14.25" x14ac:dyDescent="0.25">
      <c r="A51" s="42" t="s">
        <v>213</v>
      </c>
      <c r="B51" s="125" t="s">
        <v>214</v>
      </c>
      <c r="C51" s="11" t="s">
        <v>134</v>
      </c>
      <c r="D51" s="10" t="s">
        <v>134</v>
      </c>
      <c r="E51" s="10" t="s">
        <v>134</v>
      </c>
      <c r="F51" s="10" t="s">
        <v>134</v>
      </c>
      <c r="G51" s="11" t="s">
        <v>134</v>
      </c>
      <c r="H51" s="10" t="s">
        <v>134</v>
      </c>
      <c r="I51" s="10">
        <v>306.42500000000001</v>
      </c>
      <c r="J51" s="41">
        <v>269.714</v>
      </c>
      <c r="K51" s="17">
        <v>250</v>
      </c>
      <c r="L51" s="10" t="s">
        <v>134</v>
      </c>
      <c r="M51" s="91" t="s">
        <v>134</v>
      </c>
      <c r="N51" s="183" t="s">
        <v>134</v>
      </c>
    </row>
    <row r="52" spans="1:14" ht="14.25" x14ac:dyDescent="0.25">
      <c r="A52" s="42" t="s">
        <v>122</v>
      </c>
      <c r="B52" s="125" t="s">
        <v>123</v>
      </c>
      <c r="C52" s="10" t="s">
        <v>134</v>
      </c>
      <c r="D52" s="10">
        <v>84990</v>
      </c>
      <c r="E52" s="10">
        <v>84677.138000000006</v>
      </c>
      <c r="F52" s="10">
        <v>84367.869000000006</v>
      </c>
      <c r="G52" s="11">
        <v>84061.998999999996</v>
      </c>
      <c r="H52" s="10" t="s">
        <v>134</v>
      </c>
      <c r="I52" s="10" t="s">
        <v>134</v>
      </c>
      <c r="J52" s="12" t="s">
        <v>134</v>
      </c>
      <c r="K52" s="10" t="s">
        <v>134</v>
      </c>
      <c r="L52" s="10" t="s">
        <v>134</v>
      </c>
      <c r="M52" s="91" t="s">
        <v>134</v>
      </c>
      <c r="N52" s="183" t="s">
        <v>134</v>
      </c>
    </row>
    <row r="53" spans="1:14" ht="14.25" x14ac:dyDescent="0.25">
      <c r="A53" s="44" t="s">
        <v>75</v>
      </c>
      <c r="B53" s="125" t="s">
        <v>43</v>
      </c>
      <c r="C53" s="11">
        <v>40000</v>
      </c>
      <c r="D53" s="10" t="s">
        <v>134</v>
      </c>
      <c r="E53" s="10" t="s">
        <v>134</v>
      </c>
      <c r="F53" s="10" t="s">
        <v>134</v>
      </c>
      <c r="G53" s="11" t="s">
        <v>134</v>
      </c>
      <c r="H53" s="10" t="s">
        <v>134</v>
      </c>
      <c r="I53" s="10" t="s">
        <v>134</v>
      </c>
      <c r="J53" s="12" t="s">
        <v>134</v>
      </c>
      <c r="K53" s="10" t="s">
        <v>134</v>
      </c>
      <c r="L53" s="10" t="s">
        <v>134</v>
      </c>
      <c r="M53" s="10">
        <v>5000</v>
      </c>
      <c r="N53" s="41">
        <v>10000</v>
      </c>
    </row>
    <row r="54" spans="1:14" ht="14.25" x14ac:dyDescent="0.25">
      <c r="A54" s="42" t="s">
        <v>177</v>
      </c>
      <c r="B54" s="42" t="s">
        <v>178</v>
      </c>
      <c r="C54" s="11">
        <v>2855</v>
      </c>
      <c r="D54" s="10">
        <v>3141</v>
      </c>
      <c r="E54" s="10">
        <v>3056.6603799999998</v>
      </c>
      <c r="F54" s="10">
        <v>2882.0116499999999</v>
      </c>
      <c r="G54" s="11">
        <v>2760.6667000000002</v>
      </c>
      <c r="H54" s="10">
        <v>2723.45172</v>
      </c>
      <c r="I54" s="10">
        <v>2628.2667799999999</v>
      </c>
      <c r="J54" s="41">
        <v>2583.8915099999999</v>
      </c>
      <c r="K54" s="10">
        <v>2539.1179999999999</v>
      </c>
      <c r="L54" s="10">
        <v>2817</v>
      </c>
      <c r="M54" s="10">
        <v>3138.5728199999999</v>
      </c>
      <c r="N54" s="41">
        <v>3065.6480000000001</v>
      </c>
    </row>
    <row r="55" spans="1:14" ht="14.25" x14ac:dyDescent="0.25">
      <c r="A55" s="44" t="s">
        <v>158</v>
      </c>
      <c r="B55" s="29" t="s">
        <v>159</v>
      </c>
      <c r="C55" s="11">
        <v>289</v>
      </c>
      <c r="D55" s="10">
        <v>3829</v>
      </c>
      <c r="E55" s="10">
        <v>3843.7275499999996</v>
      </c>
      <c r="F55" s="10">
        <v>728.83415000000002</v>
      </c>
      <c r="G55" s="11">
        <v>669.05360999999994</v>
      </c>
      <c r="H55" s="10">
        <v>1018.3056899999999</v>
      </c>
      <c r="I55" s="10">
        <v>772.01198999999997</v>
      </c>
      <c r="J55" s="39">
        <v>3403.2416200000002</v>
      </c>
      <c r="K55" s="11">
        <v>414.65469000000002</v>
      </c>
      <c r="L55" s="10">
        <v>787</v>
      </c>
      <c r="M55" s="10">
        <v>664.27945</v>
      </c>
      <c r="N55" s="41">
        <v>69.423020000000008</v>
      </c>
    </row>
    <row r="56" spans="1:14" ht="14.25" x14ac:dyDescent="0.25">
      <c r="A56" s="55" t="s">
        <v>77</v>
      </c>
      <c r="B56" s="69" t="s">
        <v>47</v>
      </c>
      <c r="C56" s="67">
        <v>79771</v>
      </c>
      <c r="D56" s="68">
        <v>80398</v>
      </c>
      <c r="E56" s="68">
        <v>78931.826889999997</v>
      </c>
      <c r="F56" s="68">
        <v>66984.861249999987</v>
      </c>
      <c r="G56" s="67">
        <v>57170.112960000013</v>
      </c>
      <c r="H56" s="68">
        <v>49894.292529999999</v>
      </c>
      <c r="I56" s="68">
        <v>66482.94068</v>
      </c>
      <c r="J56" s="47">
        <v>74230</v>
      </c>
      <c r="K56" s="67">
        <v>54634.095310000004</v>
      </c>
      <c r="L56" s="68">
        <v>56584</v>
      </c>
      <c r="M56" s="68">
        <v>58785.536099999998</v>
      </c>
      <c r="N56" s="48">
        <v>58144.843469999993</v>
      </c>
    </row>
    <row r="57" spans="1:14" ht="14.25" x14ac:dyDescent="0.25">
      <c r="A57" s="50" t="s">
        <v>160</v>
      </c>
      <c r="B57" s="58" t="s">
        <v>48</v>
      </c>
      <c r="C57" s="56">
        <v>122915</v>
      </c>
      <c r="D57" s="57">
        <v>172358</v>
      </c>
      <c r="E57" s="57">
        <v>170509.35282</v>
      </c>
      <c r="F57" s="57">
        <v>154963.57604999997</v>
      </c>
      <c r="G57" s="56">
        <f>SUM(G52:G56)</f>
        <v>144661.83227000001</v>
      </c>
      <c r="H57" s="57">
        <v>53636.049939999997</v>
      </c>
      <c r="I57" s="57">
        <v>70189.644449999993</v>
      </c>
      <c r="J57" s="51">
        <v>80486.847129999995</v>
      </c>
      <c r="K57" s="56">
        <v>57837.868000000002</v>
      </c>
      <c r="L57" s="57">
        <v>60188</v>
      </c>
      <c r="M57" s="57">
        <f>SUM(M53:M56)</f>
        <v>67588.388370000001</v>
      </c>
      <c r="N57" s="52">
        <f>SUM(N53:N56)</f>
        <v>71279.914489999996</v>
      </c>
    </row>
    <row r="58" spans="1:14" ht="14.25" x14ac:dyDescent="0.25">
      <c r="A58" s="44"/>
      <c r="B58" s="29"/>
      <c r="C58" s="56"/>
      <c r="D58" s="10"/>
      <c r="E58" s="10"/>
      <c r="F58" s="10"/>
      <c r="G58" s="56"/>
      <c r="H58" s="10"/>
      <c r="I58" s="10"/>
      <c r="J58" s="17"/>
      <c r="K58" s="56"/>
      <c r="L58" s="10"/>
      <c r="M58" s="17"/>
      <c r="N58" s="29"/>
    </row>
    <row r="59" spans="1:14" ht="14.25" x14ac:dyDescent="0.25">
      <c r="A59" s="50" t="s">
        <v>132</v>
      </c>
      <c r="B59" s="37" t="s">
        <v>18</v>
      </c>
      <c r="C59" s="56">
        <v>197529.26331000001</v>
      </c>
      <c r="D59" s="57">
        <v>249894.81682000001</v>
      </c>
      <c r="E59" s="57">
        <v>247823.46197999999</v>
      </c>
      <c r="F59" s="57">
        <v>233027.83634999997</v>
      </c>
      <c r="G59" s="56">
        <f>+G57+G48</f>
        <v>223460.97201</v>
      </c>
      <c r="H59" s="57">
        <v>216755.02785000001</v>
      </c>
      <c r="I59" s="57">
        <v>233122.89703000002</v>
      </c>
      <c r="J59" s="57">
        <v>194770.33912999998</v>
      </c>
      <c r="K59" s="56">
        <v>171499.49125999998</v>
      </c>
      <c r="L59" s="57">
        <v>169558.67383000001</v>
      </c>
      <c r="M59" s="57">
        <f>+M57+M48</f>
        <v>175585.42109999998</v>
      </c>
      <c r="N59" s="209">
        <f>+N57+N48</f>
        <v>179904.36784000002</v>
      </c>
    </row>
    <row r="60" spans="1:14" ht="14.25" x14ac:dyDescent="0.25">
      <c r="A60" s="44"/>
      <c r="B60" s="29"/>
      <c r="C60" s="56"/>
      <c r="D60" s="10"/>
      <c r="E60" s="10"/>
      <c r="F60" s="10"/>
      <c r="G60" s="56"/>
      <c r="H60" s="10"/>
      <c r="I60" s="10"/>
      <c r="J60" s="17"/>
      <c r="K60" s="56"/>
      <c r="L60" s="10"/>
      <c r="M60" s="17"/>
      <c r="N60" s="29"/>
    </row>
    <row r="61" spans="1:14" ht="17.25" x14ac:dyDescent="0.3">
      <c r="A61" s="59" t="s">
        <v>133</v>
      </c>
      <c r="B61" s="62" t="s">
        <v>19</v>
      </c>
      <c r="C61" s="77">
        <v>343444.51309999998</v>
      </c>
      <c r="D61" s="75">
        <v>415082.42812</v>
      </c>
      <c r="E61" s="75">
        <v>405921.59797</v>
      </c>
      <c r="F61" s="75">
        <v>386532.06533999997</v>
      </c>
      <c r="G61" s="77">
        <f>+G59+G39</f>
        <v>386659.84415999998</v>
      </c>
      <c r="H61" s="75">
        <v>376437.41191999998</v>
      </c>
      <c r="I61" s="75">
        <v>392508.48297000001</v>
      </c>
      <c r="J61" s="60">
        <v>346996.80391000002</v>
      </c>
      <c r="K61" s="77">
        <v>317381.24628999998</v>
      </c>
      <c r="L61" s="75">
        <v>313633.26436999999</v>
      </c>
      <c r="M61" s="60">
        <f>+M59+M39</f>
        <v>314135.93072999996</v>
      </c>
      <c r="N61" s="61">
        <f>+N59+N39</f>
        <v>315771.99736000004</v>
      </c>
    </row>
    <row r="62" spans="1:14" ht="14.25" x14ac:dyDescent="0.25">
      <c r="A62" s="70"/>
      <c r="B62" s="69"/>
      <c r="C62" s="71"/>
      <c r="D62" s="49"/>
      <c r="E62" s="49"/>
      <c r="F62" s="49"/>
      <c r="G62" s="71"/>
      <c r="H62" s="49"/>
      <c r="I62" s="49"/>
      <c r="J62" s="49"/>
      <c r="K62" s="71"/>
      <c r="L62" s="49"/>
      <c r="M62" s="49"/>
      <c r="N62" s="69"/>
    </row>
    <row r="63" spans="1:14" ht="14.25" x14ac:dyDescent="0.25">
      <c r="A63" s="72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ht="14.25" x14ac:dyDescent="0.25">
      <c r="A64" s="72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ht="14.25" x14ac:dyDescent="0.25">
      <c r="A65" s="21"/>
      <c r="B65" s="16"/>
      <c r="C65" s="74"/>
      <c r="D65" s="74"/>
      <c r="E65" s="74"/>
      <c r="F65" s="74"/>
      <c r="G65" s="74"/>
      <c r="H65" s="74"/>
      <c r="I65" s="74"/>
      <c r="J65" s="16"/>
      <c r="K65" s="74"/>
      <c r="L65" s="74"/>
      <c r="M65" s="16"/>
      <c r="N65" s="16"/>
    </row>
  </sheetData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showGridLines="0" zoomScale="90" zoomScaleNormal="90" workbookViewId="0">
      <selection activeCell="D33" sqref="D33"/>
    </sheetView>
  </sheetViews>
  <sheetFormatPr defaultColWidth="9.140625" defaultRowHeight="14.25" x14ac:dyDescent="0.25"/>
  <cols>
    <col min="1" max="1" width="46.85546875" style="18" customWidth="1"/>
    <col min="2" max="2" width="44.5703125" style="18" customWidth="1"/>
    <col min="3" max="3" width="11" style="18" customWidth="1"/>
    <col min="4" max="4" width="12.140625" style="18" customWidth="1"/>
    <col min="5" max="5" width="11" style="18" customWidth="1"/>
    <col min="6" max="6" width="12.140625" style="18" customWidth="1"/>
    <col min="7" max="7" width="11" style="18" customWidth="1"/>
    <col min="8" max="10" width="12.140625" style="18" customWidth="1"/>
    <col min="11" max="11" width="11" style="18" customWidth="1"/>
    <col min="12" max="12" width="12.140625" style="18" customWidth="1"/>
    <col min="13" max="13" width="10.5703125" style="132" customWidth="1"/>
    <col min="14" max="14" width="10.140625" style="18" customWidth="1"/>
    <col min="15" max="17" width="12.140625" style="18" customWidth="1"/>
    <col min="18" max="20" width="9.140625" style="18" customWidth="1"/>
    <col min="21" max="16384" width="9.140625" style="18"/>
  </cols>
  <sheetData>
    <row r="1" spans="1:19" ht="17.25" x14ac:dyDescent="0.3">
      <c r="A1" s="79" t="s">
        <v>67</v>
      </c>
      <c r="B1" s="80" t="s">
        <v>61</v>
      </c>
      <c r="C1" s="80"/>
      <c r="D1" s="15"/>
      <c r="E1" s="80"/>
      <c r="F1" s="15"/>
      <c r="G1" s="80"/>
      <c r="H1" s="15"/>
      <c r="I1" s="15"/>
      <c r="J1" s="15"/>
      <c r="K1" s="80"/>
      <c r="L1" s="15"/>
      <c r="M1" s="131"/>
      <c r="N1" s="15"/>
      <c r="O1" s="15"/>
      <c r="P1" s="15"/>
      <c r="Q1" s="15"/>
    </row>
    <row r="2" spans="1:19" ht="17.25" x14ac:dyDescent="0.3">
      <c r="A2" s="79"/>
      <c r="B2" s="80"/>
      <c r="C2" s="80"/>
      <c r="D2" s="15"/>
      <c r="E2" s="273"/>
      <c r="F2" s="15"/>
      <c r="G2" s="80"/>
      <c r="H2" s="15"/>
      <c r="I2" s="15"/>
      <c r="J2" s="15"/>
      <c r="K2" s="80"/>
      <c r="L2" s="15"/>
      <c r="M2" s="131"/>
      <c r="N2" s="15"/>
      <c r="O2"/>
      <c r="P2"/>
      <c r="Q2"/>
    </row>
    <row r="3" spans="1:19" x14ac:dyDescent="0.25">
      <c r="A3" s="19" t="s">
        <v>135</v>
      </c>
      <c r="B3" s="15" t="s">
        <v>110</v>
      </c>
      <c r="C3" s="15"/>
      <c r="D3" s="15"/>
      <c r="E3" s="15"/>
      <c r="F3" s="15"/>
      <c r="G3" s="15"/>
      <c r="H3" s="15"/>
      <c r="I3" s="15"/>
      <c r="K3" s="15"/>
      <c r="L3" s="15"/>
      <c r="M3" s="18"/>
      <c r="O3"/>
      <c r="P3"/>
      <c r="Q3"/>
      <c r="R3" s="212"/>
      <c r="S3" s="212"/>
    </row>
    <row r="4" spans="1:19" x14ac:dyDescent="0.25">
      <c r="A4" s="21"/>
      <c r="O4"/>
      <c r="P4"/>
      <c r="Q4"/>
      <c r="R4"/>
    </row>
    <row r="5" spans="1:19" x14ac:dyDescent="0.25">
      <c r="A5" s="22" t="s">
        <v>101</v>
      </c>
      <c r="B5" s="133" t="s">
        <v>102</v>
      </c>
      <c r="C5" s="162" t="s">
        <v>248</v>
      </c>
      <c r="D5" s="134" t="s">
        <v>246</v>
      </c>
      <c r="E5" s="134" t="s">
        <v>244</v>
      </c>
      <c r="F5" s="134" t="s">
        <v>239</v>
      </c>
      <c r="G5" s="162" t="s">
        <v>235</v>
      </c>
      <c r="H5" s="134" t="s">
        <v>231</v>
      </c>
      <c r="I5" s="134" t="s">
        <v>225</v>
      </c>
      <c r="J5" s="24" t="s">
        <v>220</v>
      </c>
      <c r="K5" s="162" t="s">
        <v>210</v>
      </c>
      <c r="L5" s="134" t="s">
        <v>207</v>
      </c>
      <c r="M5" s="134" t="s">
        <v>190</v>
      </c>
      <c r="N5" s="24" t="s">
        <v>191</v>
      </c>
      <c r="O5" s="230" t="s">
        <v>253</v>
      </c>
      <c r="P5" s="230" t="s">
        <v>236</v>
      </c>
      <c r="Q5" s="230" t="s">
        <v>215</v>
      </c>
    </row>
    <row r="6" spans="1:19" x14ac:dyDescent="0.25">
      <c r="A6" s="135" t="s">
        <v>24</v>
      </c>
      <c r="B6" s="136" t="s">
        <v>25</v>
      </c>
      <c r="C6" s="163">
        <v>133072</v>
      </c>
      <c r="D6" s="137">
        <v>131937</v>
      </c>
      <c r="E6" s="137">
        <v>118019.44613</v>
      </c>
      <c r="F6" s="137">
        <v>110268.90031</v>
      </c>
      <c r="G6" s="163">
        <v>115585.11812999999</v>
      </c>
      <c r="H6" s="137">
        <v>98653.963310000006</v>
      </c>
      <c r="I6" s="137">
        <v>113646.73028</v>
      </c>
      <c r="J6" s="165">
        <v>115332.86951999999</v>
      </c>
      <c r="K6" s="163">
        <v>111085.63992</v>
      </c>
      <c r="L6" s="137">
        <v>115434.86798000001</v>
      </c>
      <c r="M6" s="137">
        <v>122170.18292000001</v>
      </c>
      <c r="N6" s="165">
        <v>110202.71618</v>
      </c>
      <c r="O6" s="243">
        <v>493298.34643999999</v>
      </c>
      <c r="P6" s="243">
        <v>443218.68124000001</v>
      </c>
      <c r="Q6" s="243">
        <v>458893.40700000001</v>
      </c>
    </row>
    <row r="7" spans="1:19" x14ac:dyDescent="0.25">
      <c r="A7" s="44"/>
      <c r="B7" s="44"/>
      <c r="C7" s="164"/>
      <c r="D7" s="140"/>
      <c r="E7" s="140"/>
      <c r="F7" s="140"/>
      <c r="G7" s="164"/>
      <c r="H7" s="140"/>
      <c r="I7" s="140"/>
      <c r="J7" s="112"/>
      <c r="K7" s="164"/>
      <c r="L7" s="140"/>
      <c r="M7" s="140"/>
      <c r="N7" s="112"/>
      <c r="O7" s="233"/>
      <c r="P7" s="233"/>
      <c r="Q7" s="233"/>
    </row>
    <row r="8" spans="1:19" x14ac:dyDescent="0.25">
      <c r="A8" s="44" t="s">
        <v>78</v>
      </c>
      <c r="B8" s="141" t="s">
        <v>60</v>
      </c>
      <c r="C8" s="161">
        <v>-126480</v>
      </c>
      <c r="D8" s="142">
        <v>-126723</v>
      </c>
      <c r="E8" s="142">
        <v>-113035.85414</v>
      </c>
      <c r="F8" s="142">
        <v>-103686.55825999999</v>
      </c>
      <c r="G8" s="161">
        <v>-107170.44147000001</v>
      </c>
      <c r="H8" s="142">
        <v>-93181.638879999999</v>
      </c>
      <c r="I8" s="142">
        <v>-96913.423180000013</v>
      </c>
      <c r="J8" s="39">
        <v>-95124.915099999998</v>
      </c>
      <c r="K8" s="161">
        <v>-93803.062790000011</v>
      </c>
      <c r="L8" s="142">
        <v>-95750.601840000003</v>
      </c>
      <c r="M8" s="142">
        <v>-102655.77807000001</v>
      </c>
      <c r="N8" s="39">
        <v>-96913.685559999984</v>
      </c>
      <c r="O8" s="244">
        <v>-469925.41240000003</v>
      </c>
      <c r="P8" s="244">
        <v>-392390.41862999997</v>
      </c>
      <c r="Q8" s="244">
        <v>-389123.12826000003</v>
      </c>
    </row>
    <row r="9" spans="1:19" x14ac:dyDescent="0.25">
      <c r="A9" s="44"/>
      <c r="B9" s="141"/>
      <c r="C9" s="164"/>
      <c r="D9" s="140"/>
      <c r="E9" s="140"/>
      <c r="F9" s="140"/>
      <c r="G9" s="164"/>
      <c r="H9" s="140"/>
      <c r="I9" s="140"/>
      <c r="J9" s="112"/>
      <c r="K9" s="164"/>
      <c r="L9" s="140"/>
      <c r="M9" s="140"/>
      <c r="N9" s="112"/>
      <c r="O9" s="233"/>
      <c r="P9" s="233"/>
      <c r="Q9" s="233"/>
    </row>
    <row r="10" spans="1:19" x14ac:dyDescent="0.25">
      <c r="A10" s="36" t="s">
        <v>254</v>
      </c>
      <c r="B10" s="136" t="s">
        <v>255</v>
      </c>
      <c r="C10" s="56">
        <v>6592</v>
      </c>
      <c r="D10" s="57">
        <v>5214</v>
      </c>
      <c r="E10" s="57">
        <v>4983.5919900000008</v>
      </c>
      <c r="F10" s="57">
        <v>6582.3420500000066</v>
      </c>
      <c r="G10" s="56">
        <v>8414.6766599999828</v>
      </c>
      <c r="H10" s="57">
        <v>5472.3244300000079</v>
      </c>
      <c r="I10" s="57">
        <v>16733.307099999991</v>
      </c>
      <c r="J10" s="51">
        <v>20207.954419999995</v>
      </c>
      <c r="K10" s="56">
        <v>17282.577129999991</v>
      </c>
      <c r="L10" s="57">
        <v>19684.266140000007</v>
      </c>
      <c r="M10" s="57">
        <v>19514.404849999992</v>
      </c>
      <c r="N10" s="51">
        <v>13289.03062000002</v>
      </c>
      <c r="O10" s="245">
        <v>23372.934039999964</v>
      </c>
      <c r="P10" s="245">
        <v>50828.262609999976</v>
      </c>
      <c r="Q10" s="245">
        <v>69770.278740000009</v>
      </c>
    </row>
    <row r="11" spans="1:19" x14ac:dyDescent="0.25">
      <c r="A11" s="44"/>
      <c r="B11" s="44"/>
      <c r="C11" s="164"/>
      <c r="D11" s="140"/>
      <c r="E11" s="140"/>
      <c r="F11" s="140"/>
      <c r="G11" s="164"/>
      <c r="H11" s="140"/>
      <c r="I11" s="140"/>
      <c r="J11" s="112"/>
      <c r="K11" s="164"/>
      <c r="L11" s="140"/>
      <c r="M11" s="140"/>
      <c r="N11" s="112"/>
      <c r="O11" s="233"/>
      <c r="P11" s="233"/>
      <c r="Q11" s="233"/>
    </row>
    <row r="12" spans="1:19" x14ac:dyDescent="0.25">
      <c r="A12" s="144" t="s">
        <v>23</v>
      </c>
      <c r="B12" s="44" t="s">
        <v>26</v>
      </c>
      <c r="C12" s="161">
        <v>1636</v>
      </c>
      <c r="D12" s="142">
        <v>3007</v>
      </c>
      <c r="E12" s="142">
        <v>781.19842000000006</v>
      </c>
      <c r="F12" s="142">
        <v>314.70428999999996</v>
      </c>
      <c r="G12" s="161">
        <v>2029.90302</v>
      </c>
      <c r="H12" s="142">
        <v>696.31727000000001</v>
      </c>
      <c r="I12" s="142">
        <v>862.8620699999999</v>
      </c>
      <c r="J12" s="39">
        <v>844.62088000000006</v>
      </c>
      <c r="K12" s="161">
        <v>553.2803100000001</v>
      </c>
      <c r="L12" s="142">
        <v>694.30623000000003</v>
      </c>
      <c r="M12" s="142">
        <v>784.54962999999998</v>
      </c>
      <c r="N12" s="39">
        <v>552.10130000000004</v>
      </c>
      <c r="O12" s="244">
        <v>5738.67</v>
      </c>
      <c r="P12" s="244">
        <v>4433.7032400000007</v>
      </c>
      <c r="Q12" s="244">
        <v>2584.23747</v>
      </c>
    </row>
    <row r="13" spans="1:19" x14ac:dyDescent="0.25">
      <c r="A13" s="144" t="s">
        <v>198</v>
      </c>
      <c r="B13" s="141" t="s">
        <v>199</v>
      </c>
      <c r="C13" s="11">
        <v>-7378</v>
      </c>
      <c r="D13" s="10">
        <v>-6754</v>
      </c>
      <c r="E13" s="10">
        <v>-7542.6929099999998</v>
      </c>
      <c r="F13" s="10">
        <v>-7254.7875700000004</v>
      </c>
      <c r="G13" s="11">
        <v>-6676.2075299999997</v>
      </c>
      <c r="H13" s="10">
        <v>-6034.3274999999994</v>
      </c>
      <c r="I13" s="10">
        <v>-6905.2049700000007</v>
      </c>
      <c r="J13" s="39">
        <v>-6622.0765900000006</v>
      </c>
      <c r="K13" s="11">
        <v>-7205.6094499999999</v>
      </c>
      <c r="L13" s="10">
        <v>-6450.3223400000006</v>
      </c>
      <c r="M13" s="10">
        <v>-7145.79414</v>
      </c>
      <c r="N13" s="39">
        <v>-7143.7998000000007</v>
      </c>
      <c r="O13" s="244">
        <v>-28928.9</v>
      </c>
      <c r="P13" s="244">
        <v>-26237.816589999999</v>
      </c>
      <c r="Q13" s="244">
        <v>-27945.525730000001</v>
      </c>
    </row>
    <row r="14" spans="1:19" x14ac:dyDescent="0.25">
      <c r="A14" s="125" t="s">
        <v>79</v>
      </c>
      <c r="B14" s="141" t="s">
        <v>58</v>
      </c>
      <c r="C14" s="11">
        <v>-932</v>
      </c>
      <c r="D14" s="10">
        <v>-925</v>
      </c>
      <c r="E14" s="10">
        <v>-851.86636999999996</v>
      </c>
      <c r="F14" s="10">
        <v>-794.79295999999999</v>
      </c>
      <c r="G14" s="11">
        <v>-805.84079000000008</v>
      </c>
      <c r="H14" s="10">
        <v>-678.39457999999991</v>
      </c>
      <c r="I14" s="10">
        <v>-593.56786</v>
      </c>
      <c r="J14" s="39">
        <v>-600.24714000000006</v>
      </c>
      <c r="K14" s="11">
        <v>-635.73473999999999</v>
      </c>
      <c r="L14" s="10">
        <v>-806.51042000000007</v>
      </c>
      <c r="M14" s="10">
        <v>-644.67211999999995</v>
      </c>
      <c r="N14" s="39">
        <v>-680.28382999999997</v>
      </c>
      <c r="O14" s="244">
        <v>-3503.22</v>
      </c>
      <c r="P14" s="244">
        <v>-2678.0503699999999</v>
      </c>
      <c r="Q14" s="244">
        <v>-2767.2011099999995</v>
      </c>
    </row>
    <row r="15" spans="1:19" x14ac:dyDescent="0.25">
      <c r="A15" s="144" t="s">
        <v>80</v>
      </c>
      <c r="B15" s="44" t="s">
        <v>59</v>
      </c>
      <c r="C15" s="11">
        <v>-112</v>
      </c>
      <c r="D15" s="10">
        <v>-340</v>
      </c>
      <c r="E15" s="10">
        <v>-273.04165999999998</v>
      </c>
      <c r="F15" s="10">
        <v>-115.63981</v>
      </c>
      <c r="G15" s="11">
        <v>911.86348999999996</v>
      </c>
      <c r="H15" s="10">
        <v>-298.05427000000003</v>
      </c>
      <c r="I15" s="10">
        <v>219.24274</v>
      </c>
      <c r="J15" s="39">
        <v>-238.07115999999999</v>
      </c>
      <c r="K15" s="11">
        <v>-1465.00604</v>
      </c>
      <c r="L15" s="10">
        <v>-214.68668</v>
      </c>
      <c r="M15" s="10">
        <v>-117.19516</v>
      </c>
      <c r="N15" s="39">
        <v>-353.16096000000005</v>
      </c>
      <c r="O15" s="244">
        <v>-841.1</v>
      </c>
      <c r="P15" s="244">
        <v>594.98079999999993</v>
      </c>
      <c r="Q15" s="244">
        <v>-2150.0488399999999</v>
      </c>
    </row>
    <row r="16" spans="1:19" x14ac:dyDescent="0.25">
      <c r="A16" s="42"/>
      <c r="B16" s="44"/>
      <c r="C16" s="164"/>
      <c r="D16" s="140"/>
      <c r="E16" s="140"/>
      <c r="F16" s="140"/>
      <c r="G16" s="164"/>
      <c r="H16" s="140"/>
      <c r="I16" s="140"/>
      <c r="J16" s="112"/>
      <c r="K16" s="164"/>
      <c r="L16" s="140"/>
      <c r="M16" s="140"/>
      <c r="N16" s="112"/>
      <c r="O16" s="233"/>
      <c r="P16" s="233"/>
      <c r="Q16" s="233"/>
    </row>
    <row r="17" spans="1:17" x14ac:dyDescent="0.25">
      <c r="A17" s="36" t="s">
        <v>163</v>
      </c>
      <c r="B17" s="36" t="s">
        <v>166</v>
      </c>
      <c r="C17" s="139">
        <v>-194</v>
      </c>
      <c r="D17" s="138">
        <v>202</v>
      </c>
      <c r="E17" s="138">
        <v>-2902.8105299999988</v>
      </c>
      <c r="F17" s="138">
        <v>-1268.1739999999941</v>
      </c>
      <c r="G17" s="139">
        <v>3874.3948499999824</v>
      </c>
      <c r="H17" s="138">
        <v>-842.13464999999201</v>
      </c>
      <c r="I17" s="138">
        <v>10316.63907999999</v>
      </c>
      <c r="J17" s="166">
        <v>13592.180409999994</v>
      </c>
      <c r="K17" s="139">
        <v>8529.5072099999925</v>
      </c>
      <c r="L17" s="138">
        <v>12907.052930000003</v>
      </c>
      <c r="M17" s="138">
        <v>12391.293059999995</v>
      </c>
      <c r="N17" s="166">
        <v>5663.8873300000187</v>
      </c>
      <c r="O17" s="246">
        <v>-4162.6159600000392</v>
      </c>
      <c r="P17" s="246">
        <v>26941.079689999973</v>
      </c>
      <c r="Q17" s="246">
        <v>39491.74053000001</v>
      </c>
    </row>
    <row r="18" spans="1:17" x14ac:dyDescent="0.25">
      <c r="A18" s="36"/>
      <c r="B18" s="44"/>
      <c r="C18" s="164"/>
      <c r="D18" s="140"/>
      <c r="E18" s="140"/>
      <c r="F18" s="140"/>
      <c r="G18" s="164"/>
      <c r="H18" s="140"/>
      <c r="I18" s="140"/>
      <c r="J18" s="112"/>
      <c r="K18" s="164"/>
      <c r="L18" s="140"/>
      <c r="M18" s="140"/>
      <c r="N18" s="112"/>
      <c r="O18" s="233"/>
      <c r="P18" s="233"/>
      <c r="Q18" s="233"/>
    </row>
    <row r="19" spans="1:17" x14ac:dyDescent="0.25">
      <c r="A19" s="36" t="s">
        <v>165</v>
      </c>
      <c r="B19" s="44" t="s">
        <v>164</v>
      </c>
      <c r="C19" s="161">
        <v>-4795</v>
      </c>
      <c r="D19" s="142" t="s">
        <v>134</v>
      </c>
      <c r="E19" s="142" t="s">
        <v>134</v>
      </c>
      <c r="F19" s="142" t="s">
        <v>134</v>
      </c>
      <c r="G19" s="161" t="s">
        <v>134</v>
      </c>
      <c r="H19" s="142" t="s">
        <v>134</v>
      </c>
      <c r="I19" s="142" t="s">
        <v>134</v>
      </c>
      <c r="J19" s="111" t="s">
        <v>134</v>
      </c>
      <c r="K19" s="161" t="s">
        <v>134</v>
      </c>
      <c r="L19" s="142" t="s">
        <v>134</v>
      </c>
      <c r="M19" s="142" t="s">
        <v>134</v>
      </c>
      <c r="N19" s="111" t="s">
        <v>134</v>
      </c>
      <c r="O19" s="247">
        <v>-4795</v>
      </c>
      <c r="P19" s="247" t="s">
        <v>134</v>
      </c>
      <c r="Q19" s="247" t="s">
        <v>134</v>
      </c>
    </row>
    <row r="20" spans="1:17" x14ac:dyDescent="0.25">
      <c r="A20" s="36"/>
      <c r="B20" s="44"/>
      <c r="C20" s="161"/>
      <c r="D20" s="142"/>
      <c r="E20" s="142"/>
      <c r="F20" s="142"/>
      <c r="G20" s="161"/>
      <c r="H20" s="142"/>
      <c r="I20" s="142"/>
      <c r="J20" s="39"/>
      <c r="K20" s="161"/>
      <c r="L20" s="142"/>
      <c r="M20" s="142"/>
      <c r="N20" s="39"/>
      <c r="O20" s="244"/>
      <c r="P20" s="244"/>
      <c r="Q20" s="244"/>
    </row>
    <row r="21" spans="1:17" x14ac:dyDescent="0.25">
      <c r="A21" s="36" t="s">
        <v>232</v>
      </c>
      <c r="B21" s="136" t="s">
        <v>233</v>
      </c>
      <c r="C21" s="163">
        <v>-4989</v>
      </c>
      <c r="D21" s="137">
        <v>202</v>
      </c>
      <c r="E21" s="137">
        <v>-2902.8105299999988</v>
      </c>
      <c r="F21" s="137">
        <v>-1268.1739999999941</v>
      </c>
      <c r="G21" s="163">
        <v>3874.3948499999824</v>
      </c>
      <c r="H21" s="137">
        <v>-842.13464999999201</v>
      </c>
      <c r="I21" s="137">
        <v>10316.63907999999</v>
      </c>
      <c r="J21" s="51">
        <v>13592.180409999994</v>
      </c>
      <c r="K21" s="163">
        <v>8529.5072099999925</v>
      </c>
      <c r="L21" s="137">
        <v>12907.052930000003</v>
      </c>
      <c r="M21" s="137">
        <v>12391.293059999995</v>
      </c>
      <c r="N21" s="51">
        <v>5663.8873300000187</v>
      </c>
      <c r="O21" s="245">
        <v>-8957.6159600000392</v>
      </c>
      <c r="P21" s="245">
        <v>26941.079689999973</v>
      </c>
      <c r="Q21" s="245">
        <v>39491.74053000001</v>
      </c>
    </row>
    <row r="22" spans="1:17" x14ac:dyDescent="0.25">
      <c r="A22" s="44"/>
      <c r="B22" s="141"/>
      <c r="C22" s="161"/>
      <c r="D22" s="142"/>
      <c r="E22" s="142"/>
      <c r="F22" s="142"/>
      <c r="G22" s="161"/>
      <c r="H22" s="142"/>
      <c r="I22" s="142"/>
      <c r="J22" s="39"/>
      <c r="K22" s="161"/>
      <c r="L22" s="142"/>
      <c r="M22" s="142"/>
      <c r="N22" s="39"/>
      <c r="O22" s="233"/>
      <c r="P22" s="233"/>
      <c r="Q22" s="233"/>
    </row>
    <row r="23" spans="1:17" x14ac:dyDescent="0.25">
      <c r="A23" s="141" t="s">
        <v>94</v>
      </c>
      <c r="B23" s="141" t="s">
        <v>95</v>
      </c>
      <c r="C23" s="161">
        <v>-2639</v>
      </c>
      <c r="D23" s="142">
        <v>-78</v>
      </c>
      <c r="E23" s="142">
        <v>723.24585999999999</v>
      </c>
      <c r="F23" s="142">
        <v>-929.57737999999995</v>
      </c>
      <c r="G23" s="161">
        <v>-1074.2662800000001</v>
      </c>
      <c r="H23" s="142">
        <v>-969.09381000000008</v>
      </c>
      <c r="I23" s="142">
        <v>-1612.9130500000001</v>
      </c>
      <c r="J23" s="39">
        <v>3266.1306800000002</v>
      </c>
      <c r="K23" s="161">
        <v>-63.615120000000005</v>
      </c>
      <c r="L23" s="142">
        <v>-1761</v>
      </c>
      <c r="M23" s="142">
        <v>-1812.5676299999998</v>
      </c>
      <c r="N23" s="39">
        <v>-1944.52782</v>
      </c>
      <c r="O23" s="244">
        <v>-2923.45</v>
      </c>
      <c r="P23" s="244">
        <v>-390.14246000000003</v>
      </c>
      <c r="Q23" s="244">
        <v>-5581.7105700000002</v>
      </c>
    </row>
    <row r="24" spans="1:17" x14ac:dyDescent="0.25">
      <c r="A24" s="44"/>
      <c r="B24" s="141"/>
      <c r="C24" s="161"/>
      <c r="D24" s="142"/>
      <c r="E24" s="142"/>
      <c r="F24" s="142"/>
      <c r="G24" s="161"/>
      <c r="H24" s="142"/>
      <c r="I24" s="142"/>
      <c r="J24" s="112"/>
      <c r="K24" s="161"/>
      <c r="L24" s="142"/>
      <c r="M24" s="142"/>
      <c r="N24" s="112"/>
      <c r="O24" s="233"/>
      <c r="P24" s="233"/>
      <c r="Q24" s="233"/>
    </row>
    <row r="25" spans="1:17" x14ac:dyDescent="0.25">
      <c r="A25" s="50" t="s">
        <v>81</v>
      </c>
      <c r="B25" s="136" t="s">
        <v>145</v>
      </c>
      <c r="C25" s="163">
        <v>-7628</v>
      </c>
      <c r="D25" s="137">
        <v>124</v>
      </c>
      <c r="E25" s="137">
        <v>-2179.5646699999988</v>
      </c>
      <c r="F25" s="137">
        <v>-2197.7513799999942</v>
      </c>
      <c r="G25" s="163">
        <v>2800.1285699999826</v>
      </c>
      <c r="H25" s="137">
        <v>-1811.2284599999921</v>
      </c>
      <c r="I25" s="137">
        <v>8703.7260299999907</v>
      </c>
      <c r="J25" s="166">
        <v>16858.311089999996</v>
      </c>
      <c r="K25" s="163">
        <v>8465.8920899999921</v>
      </c>
      <c r="L25" s="137">
        <v>11146.052930000003</v>
      </c>
      <c r="M25" s="137">
        <v>10578.725429999995</v>
      </c>
      <c r="N25" s="166">
        <v>3719.3595100000184</v>
      </c>
      <c r="O25" s="246">
        <v>-11881.06596000004</v>
      </c>
      <c r="P25" s="246">
        <v>26550.937229999978</v>
      </c>
      <c r="Q25" s="246">
        <v>33910.029960000007</v>
      </c>
    </row>
    <row r="26" spans="1:17" x14ac:dyDescent="0.25">
      <c r="A26" s="28"/>
      <c r="B26" s="141"/>
      <c r="C26" s="161"/>
      <c r="D26" s="142"/>
      <c r="E26" s="142"/>
      <c r="F26" s="142"/>
      <c r="G26" s="161"/>
      <c r="H26" s="142"/>
      <c r="I26" s="142"/>
      <c r="J26" s="112"/>
      <c r="K26" s="161"/>
      <c r="L26" s="142"/>
      <c r="M26" s="142"/>
      <c r="N26" s="112"/>
      <c r="O26" s="233"/>
      <c r="P26" s="233"/>
      <c r="Q26" s="233"/>
    </row>
    <row r="27" spans="1:17" x14ac:dyDescent="0.25">
      <c r="A27" s="42" t="s">
        <v>22</v>
      </c>
      <c r="B27" s="141" t="s">
        <v>83</v>
      </c>
      <c r="C27" s="161">
        <v>-1182</v>
      </c>
      <c r="D27" s="142">
        <v>-523</v>
      </c>
      <c r="E27" s="142">
        <v>-140.22723999999999</v>
      </c>
      <c r="F27" s="142">
        <v>-137.74941000000001</v>
      </c>
      <c r="G27" s="161">
        <v>-262.86477000000002</v>
      </c>
      <c r="H27" s="142">
        <v>112.19973</v>
      </c>
      <c r="I27" s="142">
        <v>-2580.9970600000001</v>
      </c>
      <c r="J27" s="39">
        <v>-3084.7970299999997</v>
      </c>
      <c r="K27" s="161">
        <v>-1171.9447299999999</v>
      </c>
      <c r="L27" s="142">
        <v>-270</v>
      </c>
      <c r="M27" s="142">
        <v>-2179.0001699999998</v>
      </c>
      <c r="N27" s="39">
        <v>-173.61045000000001</v>
      </c>
      <c r="O27" s="244">
        <v>-1983</v>
      </c>
      <c r="P27" s="244">
        <v>-5816.4591299999993</v>
      </c>
      <c r="Q27" s="244">
        <v>-3794.5553499999996</v>
      </c>
    </row>
    <row r="28" spans="1:17" x14ac:dyDescent="0.25">
      <c r="A28" s="42"/>
      <c r="B28" s="141"/>
      <c r="C28" s="161"/>
      <c r="D28" s="142"/>
      <c r="E28" s="142"/>
      <c r="F28" s="142"/>
      <c r="G28" s="161"/>
      <c r="H28" s="142"/>
      <c r="I28" s="142"/>
      <c r="J28" s="112"/>
      <c r="K28" s="161"/>
      <c r="L28" s="142"/>
      <c r="M28" s="142"/>
      <c r="N28" s="112"/>
      <c r="O28" s="233"/>
      <c r="P28" s="233"/>
      <c r="Q28" s="233"/>
    </row>
    <row r="29" spans="1:17" x14ac:dyDescent="0.25">
      <c r="A29" s="36" t="s">
        <v>82</v>
      </c>
      <c r="B29" s="36" t="s">
        <v>182</v>
      </c>
      <c r="C29" s="56">
        <v>-8810</v>
      </c>
      <c r="D29" s="57">
        <v>-398</v>
      </c>
      <c r="E29" s="57">
        <v>-2319.791909999999</v>
      </c>
      <c r="F29" s="57">
        <v>-2335.5007899999941</v>
      </c>
      <c r="G29" s="56">
        <v>2537.2637999999824</v>
      </c>
      <c r="H29" s="57">
        <v>-1699.028729999992</v>
      </c>
      <c r="I29" s="57">
        <v>6122.728969999991</v>
      </c>
      <c r="J29" s="51">
        <v>13773.514059999996</v>
      </c>
      <c r="K29" s="56">
        <v>7293.9473599999919</v>
      </c>
      <c r="L29" s="57">
        <v>10877.052930000003</v>
      </c>
      <c r="M29" s="57">
        <v>8399.7252599999956</v>
      </c>
      <c r="N29" s="51">
        <v>3545.7490600000183</v>
      </c>
      <c r="O29" s="245">
        <v>-13863.06596000004</v>
      </c>
      <c r="P29" s="245">
        <v>20734.478099999978</v>
      </c>
      <c r="Q29" s="245">
        <v>30116.474610000012</v>
      </c>
    </row>
    <row r="30" spans="1:17" x14ac:dyDescent="0.25">
      <c r="A30" s="200"/>
      <c r="B30" s="200"/>
      <c r="C30" s="201"/>
      <c r="D30" s="202"/>
      <c r="E30" s="202"/>
      <c r="F30" s="202"/>
      <c r="G30" s="201"/>
      <c r="H30" s="202"/>
      <c r="I30" s="202"/>
      <c r="J30" s="203"/>
      <c r="K30" s="201"/>
      <c r="L30" s="202"/>
      <c r="M30" s="202"/>
      <c r="N30" s="203"/>
      <c r="O30" s="248"/>
      <c r="P30" s="248"/>
      <c r="Q30" s="248"/>
    </row>
    <row r="31" spans="1:17" x14ac:dyDescent="0.25">
      <c r="A31" s="257"/>
      <c r="B31" s="257"/>
      <c r="C31" s="258"/>
      <c r="D31" s="259"/>
      <c r="E31" s="259"/>
      <c r="F31" s="260"/>
      <c r="G31" s="258"/>
      <c r="H31" s="259"/>
      <c r="I31" s="259"/>
      <c r="J31" s="260"/>
      <c r="K31" s="258"/>
      <c r="L31" s="259"/>
      <c r="M31" s="261"/>
      <c r="N31" s="260"/>
      <c r="O31" s="262"/>
      <c r="P31" s="262"/>
      <c r="Q31" s="262"/>
    </row>
    <row r="32" spans="1:17" x14ac:dyDescent="0.25">
      <c r="A32" s="44" t="s">
        <v>249</v>
      </c>
      <c r="B32" s="44" t="s">
        <v>250</v>
      </c>
      <c r="C32" s="263">
        <v>4003</v>
      </c>
      <c r="D32" s="264">
        <v>5123.7</v>
      </c>
      <c r="E32" s="264">
        <v>1862.7</v>
      </c>
      <c r="F32" s="265">
        <v>3297.5</v>
      </c>
      <c r="G32" s="263">
        <v>8982.6</v>
      </c>
      <c r="H32" s="264">
        <v>4239.7</v>
      </c>
      <c r="I32" s="264">
        <v>15277</v>
      </c>
      <c r="J32" s="265">
        <v>18534</v>
      </c>
      <c r="K32" s="263">
        <v>13546</v>
      </c>
      <c r="L32" s="264">
        <v>18107</v>
      </c>
      <c r="M32" s="266">
        <v>17989</v>
      </c>
      <c r="N32" s="265">
        <v>11282</v>
      </c>
      <c r="O32" s="267">
        <v>14287</v>
      </c>
      <c r="P32" s="267">
        <v>47033</v>
      </c>
      <c r="Q32" s="267">
        <v>60924</v>
      </c>
    </row>
    <row r="33" spans="1:17" x14ac:dyDescent="0.25">
      <c r="A33" s="70" t="s">
        <v>251</v>
      </c>
      <c r="B33" s="70" t="s">
        <v>252</v>
      </c>
      <c r="C33" s="268">
        <v>4973</v>
      </c>
      <c r="D33" s="210">
        <f t="shared" ref="D33:N33" si="0">+D32</f>
        <v>5123.7</v>
      </c>
      <c r="E33" s="210">
        <f t="shared" si="0"/>
        <v>1862.7</v>
      </c>
      <c r="F33" s="192">
        <f t="shared" si="0"/>
        <v>3297.5</v>
      </c>
      <c r="G33" s="268">
        <f t="shared" si="0"/>
        <v>8982.6</v>
      </c>
      <c r="H33" s="269">
        <f t="shared" si="0"/>
        <v>4239.7</v>
      </c>
      <c r="I33" s="210">
        <f t="shared" si="0"/>
        <v>15277</v>
      </c>
      <c r="J33" s="270">
        <f t="shared" si="0"/>
        <v>18534</v>
      </c>
      <c r="K33" s="268">
        <f t="shared" si="0"/>
        <v>13546</v>
      </c>
      <c r="L33" s="269">
        <f t="shared" si="0"/>
        <v>18107</v>
      </c>
      <c r="M33" s="271">
        <f t="shared" si="0"/>
        <v>17989</v>
      </c>
      <c r="N33" s="270">
        <f t="shared" si="0"/>
        <v>11282</v>
      </c>
      <c r="O33" s="272">
        <v>15257</v>
      </c>
      <c r="P33" s="272">
        <f>+P32</f>
        <v>47033</v>
      </c>
      <c r="Q33" s="272">
        <f>+Q32</f>
        <v>60924</v>
      </c>
    </row>
  </sheetData>
  <pageMargins left="0.78740157480314965" right="0.39370078740157483" top="0.78740157480314965" bottom="0.39370078740157483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opLeftCell="A5" zoomScale="80" zoomScaleNormal="80" workbookViewId="0">
      <pane xSplit="2" topLeftCell="C1" activePane="topRight" state="frozen"/>
      <selection pane="topRight" activeCell="C6" sqref="C6:C36"/>
    </sheetView>
  </sheetViews>
  <sheetFormatPr defaultColWidth="9.140625" defaultRowHeight="17.25" x14ac:dyDescent="0.3"/>
  <cols>
    <col min="1" max="1" width="58.7109375" style="129" customWidth="1"/>
    <col min="2" max="2" width="73.28515625" style="73" customWidth="1"/>
    <col min="3" max="3" width="15.7109375" style="73" customWidth="1"/>
    <col min="4" max="5" width="14.7109375" style="82" customWidth="1"/>
    <col min="6" max="6" width="13" style="73" customWidth="1"/>
    <col min="7" max="7" width="15.7109375" style="73" customWidth="1"/>
    <col min="8" max="9" width="14.7109375" style="82" customWidth="1"/>
    <col min="10" max="10" width="13" style="73" customWidth="1"/>
    <col min="11" max="11" width="15.7109375" style="73" customWidth="1"/>
    <col min="12" max="13" width="14.7109375" style="82" customWidth="1"/>
    <col min="14" max="14" width="13" style="73" customWidth="1"/>
    <col min="15" max="16384" width="9.140625" style="73"/>
  </cols>
  <sheetData>
    <row r="1" spans="1:14" x14ac:dyDescent="0.3">
      <c r="A1" s="79" t="s">
        <v>67</v>
      </c>
      <c r="B1" s="80" t="s">
        <v>61</v>
      </c>
      <c r="C1" s="81"/>
      <c r="F1" s="80"/>
      <c r="G1" s="81"/>
      <c r="J1" s="80"/>
      <c r="K1" s="81"/>
      <c r="N1" s="80"/>
    </row>
    <row r="2" spans="1:14" x14ac:dyDescent="0.3">
      <c r="A2" s="79"/>
      <c r="B2" s="15"/>
      <c r="C2" s="81"/>
      <c r="F2" s="15"/>
      <c r="G2" s="81"/>
      <c r="J2" s="15"/>
      <c r="K2" s="81"/>
      <c r="N2" s="15"/>
    </row>
    <row r="3" spans="1:14" ht="16.5" x14ac:dyDescent="0.3">
      <c r="A3" s="80" t="s">
        <v>196</v>
      </c>
      <c r="B3" s="80" t="s">
        <v>197</v>
      </c>
      <c r="C3" s="84"/>
      <c r="D3" s="85"/>
      <c r="E3" s="85"/>
      <c r="F3" s="80"/>
      <c r="G3" s="84"/>
      <c r="H3" s="85"/>
      <c r="I3" s="85"/>
      <c r="J3" s="80"/>
      <c r="K3" s="84"/>
      <c r="L3" s="85"/>
      <c r="M3" s="85"/>
      <c r="N3" s="80"/>
    </row>
    <row r="4" spans="1:14" x14ac:dyDescent="0.3">
      <c r="A4" s="86"/>
      <c r="B4" s="86"/>
      <c r="C4" s="88" t="s">
        <v>253</v>
      </c>
      <c r="D4" s="88" t="s">
        <v>247</v>
      </c>
      <c r="E4" s="88" t="s">
        <v>245</v>
      </c>
      <c r="F4" s="87" t="s">
        <v>239</v>
      </c>
      <c r="G4" s="88" t="s">
        <v>236</v>
      </c>
      <c r="H4" s="88" t="s">
        <v>234</v>
      </c>
      <c r="I4" s="88" t="s">
        <v>226</v>
      </c>
      <c r="J4" s="87" t="s">
        <v>220</v>
      </c>
      <c r="K4" s="88" t="s">
        <v>215</v>
      </c>
      <c r="L4" s="88" t="s">
        <v>208</v>
      </c>
      <c r="M4" s="88" t="s">
        <v>192</v>
      </c>
      <c r="N4" s="87" t="s">
        <v>191</v>
      </c>
    </row>
    <row r="5" spans="1:14" x14ac:dyDescent="0.3">
      <c r="A5" s="89" t="s">
        <v>20</v>
      </c>
      <c r="B5" s="89" t="s">
        <v>51</v>
      </c>
      <c r="C5" s="90"/>
      <c r="D5" s="91"/>
      <c r="E5" s="91"/>
      <c r="F5" s="29"/>
      <c r="G5" s="90"/>
      <c r="H5" s="91"/>
      <c r="I5" s="91"/>
      <c r="J5" s="29"/>
      <c r="K5" s="90"/>
      <c r="L5" s="91"/>
      <c r="M5" s="91"/>
      <c r="N5" s="29"/>
    </row>
    <row r="6" spans="1:14" x14ac:dyDescent="0.3">
      <c r="A6" s="92" t="s">
        <v>200</v>
      </c>
      <c r="B6" s="226" t="s">
        <v>201</v>
      </c>
      <c r="C6" s="64">
        <v>-13863</v>
      </c>
      <c r="D6" s="76">
        <v>-5054</v>
      </c>
      <c r="E6" s="76">
        <v>-4655</v>
      </c>
      <c r="F6" s="65">
        <v>-2335.5007899999941</v>
      </c>
      <c r="G6" s="64">
        <v>20734.478100000095</v>
      </c>
      <c r="H6" s="76">
        <v>18197</v>
      </c>
      <c r="I6" s="76">
        <v>19896.243029999998</v>
      </c>
      <c r="J6" s="65">
        <v>13773.514059999996</v>
      </c>
      <c r="K6" s="64">
        <v>30115.940320000027</v>
      </c>
      <c r="L6" s="76">
        <v>22822</v>
      </c>
      <c r="M6" s="76">
        <v>11945</v>
      </c>
      <c r="N6" s="65">
        <v>3546</v>
      </c>
    </row>
    <row r="7" spans="1:14" x14ac:dyDescent="0.3">
      <c r="A7" s="92" t="s">
        <v>140</v>
      </c>
      <c r="B7" s="92" t="s">
        <v>49</v>
      </c>
      <c r="C7" s="64">
        <v>28037</v>
      </c>
      <c r="D7" s="76">
        <v>15540</v>
      </c>
      <c r="E7" s="76">
        <v>9860</v>
      </c>
      <c r="F7" s="65">
        <v>5276.1019999999999</v>
      </c>
      <c r="G7" s="64">
        <v>27584.761999999999</v>
      </c>
      <c r="H7" s="76">
        <v>20919</v>
      </c>
      <c r="I7" s="76">
        <v>14560.542999999998</v>
      </c>
      <c r="J7" s="65">
        <v>5120.9660000000003</v>
      </c>
      <c r="K7" s="64">
        <v>34626.165000000001</v>
      </c>
      <c r="L7" s="76">
        <v>25672</v>
      </c>
      <c r="M7" s="76">
        <v>18121</v>
      </c>
      <c r="N7" s="65">
        <v>8224</v>
      </c>
    </row>
    <row r="8" spans="1:14" x14ac:dyDescent="0.3">
      <c r="A8" s="93" t="s">
        <v>204</v>
      </c>
      <c r="B8" s="93" t="s">
        <v>202</v>
      </c>
      <c r="C8" s="94">
        <v>14174</v>
      </c>
      <c r="D8" s="96">
        <v>10486</v>
      </c>
      <c r="E8" s="96">
        <v>5205</v>
      </c>
      <c r="F8" s="95">
        <v>2940.6012100000057</v>
      </c>
      <c r="G8" s="94">
        <v>48319.240100000097</v>
      </c>
      <c r="H8" s="96">
        <v>39116</v>
      </c>
      <c r="I8" s="96">
        <v>34456.786029999996</v>
      </c>
      <c r="J8" s="95">
        <v>18894.480059999994</v>
      </c>
      <c r="K8" s="94">
        <v>64742.105320000031</v>
      </c>
      <c r="L8" s="96">
        <v>48494</v>
      </c>
      <c r="M8" s="96">
        <v>30067</v>
      </c>
      <c r="N8" s="95">
        <v>11770</v>
      </c>
    </row>
    <row r="9" spans="1:14" x14ac:dyDescent="0.3">
      <c r="A9" s="97" t="s">
        <v>205</v>
      </c>
      <c r="B9" s="97" t="s">
        <v>203</v>
      </c>
      <c r="C9" s="98">
        <v>7753.4040000000005</v>
      </c>
      <c r="D9" s="100">
        <v>-7275</v>
      </c>
      <c r="E9" s="100">
        <v>6630</v>
      </c>
      <c r="F9" s="99">
        <v>-4313.4790000000003</v>
      </c>
      <c r="G9" s="98">
        <v>-25242.137999999999</v>
      </c>
      <c r="H9" s="100">
        <v>-23203</v>
      </c>
      <c r="I9" s="100">
        <v>-11844.781000000001</v>
      </c>
      <c r="J9" s="99">
        <v>-2156.6959999999999</v>
      </c>
      <c r="K9" s="98">
        <v>-1023.451</v>
      </c>
      <c r="L9" s="100">
        <v>-2251</v>
      </c>
      <c r="M9" s="100">
        <v>-8612</v>
      </c>
      <c r="N9" s="99">
        <v>-879</v>
      </c>
    </row>
    <row r="10" spans="1:14" x14ac:dyDescent="0.3">
      <c r="A10" s="92" t="s">
        <v>90</v>
      </c>
      <c r="B10" s="92" t="s">
        <v>50</v>
      </c>
      <c r="C10" s="64">
        <v>-4744.732</v>
      </c>
      <c r="D10" s="76">
        <v>-2009</v>
      </c>
      <c r="E10" s="76">
        <v>-1771</v>
      </c>
      <c r="F10" s="65">
        <v>-465.63099999999997</v>
      </c>
      <c r="G10" s="64">
        <v>-5257.9390000000003</v>
      </c>
      <c r="H10" s="76">
        <v>-2272</v>
      </c>
      <c r="I10" s="76">
        <v>-1456.4670000000001</v>
      </c>
      <c r="J10" s="65">
        <v>-283</v>
      </c>
      <c r="K10" s="64">
        <v>-4289.3190000000004</v>
      </c>
      <c r="L10" s="76">
        <v>-3224</v>
      </c>
      <c r="M10" s="76">
        <v>-2097</v>
      </c>
      <c r="N10" s="65">
        <v>-1399</v>
      </c>
    </row>
    <row r="11" spans="1:14" x14ac:dyDescent="0.3">
      <c r="A11" s="101" t="s">
        <v>137</v>
      </c>
      <c r="B11" s="101" t="s">
        <v>206</v>
      </c>
      <c r="C11" s="102">
        <v>-3155.63</v>
      </c>
      <c r="D11" s="104">
        <v>-2755</v>
      </c>
      <c r="E11" s="104">
        <v>-829</v>
      </c>
      <c r="F11" s="103">
        <v>-840.14800000000002</v>
      </c>
      <c r="G11" s="102">
        <v>-6731.2340000000004</v>
      </c>
      <c r="H11" s="104">
        <v>-5449</v>
      </c>
      <c r="I11" s="104">
        <v>-4026.8310000000001</v>
      </c>
      <c r="J11" s="103">
        <v>-501</v>
      </c>
      <c r="K11" s="102">
        <v>-2438.1329999999998</v>
      </c>
      <c r="L11" s="104">
        <v>-3882</v>
      </c>
      <c r="M11" s="104">
        <v>-353</v>
      </c>
      <c r="N11" s="103">
        <v>-82</v>
      </c>
    </row>
    <row r="12" spans="1:14" x14ac:dyDescent="0.3">
      <c r="A12" s="93" t="s">
        <v>20</v>
      </c>
      <c r="B12" s="93" t="s">
        <v>51</v>
      </c>
      <c r="C12" s="94">
        <v>14027.042000000001</v>
      </c>
      <c r="D12" s="96">
        <v>-1553</v>
      </c>
      <c r="E12" s="96">
        <v>9235</v>
      </c>
      <c r="F12" s="95">
        <v>-2678.6567899999945</v>
      </c>
      <c r="G12" s="94">
        <v>11087.929100000099</v>
      </c>
      <c r="H12" s="96">
        <v>8192</v>
      </c>
      <c r="I12" s="96">
        <v>17128.70702999999</v>
      </c>
      <c r="J12" s="95">
        <v>15953.784059999994</v>
      </c>
      <c r="K12" s="94">
        <v>56991.202320000026</v>
      </c>
      <c r="L12" s="96">
        <v>39137</v>
      </c>
      <c r="M12" s="96">
        <v>19005</v>
      </c>
      <c r="N12" s="95">
        <v>9410</v>
      </c>
    </row>
    <row r="13" spans="1:14" x14ac:dyDescent="0.3">
      <c r="A13" s="97"/>
      <c r="B13" s="97"/>
      <c r="C13" s="105"/>
      <c r="D13" s="107"/>
      <c r="E13" s="107"/>
      <c r="F13" s="106"/>
      <c r="G13" s="105"/>
      <c r="H13" s="107"/>
      <c r="I13" s="107"/>
      <c r="J13" s="106"/>
      <c r="K13" s="105"/>
      <c r="L13" s="107"/>
      <c r="M13" s="107"/>
      <c r="N13" s="106"/>
    </row>
    <row r="14" spans="1:14" x14ac:dyDescent="0.3">
      <c r="A14" s="89" t="s">
        <v>84</v>
      </c>
      <c r="B14" s="89" t="s">
        <v>52</v>
      </c>
      <c r="C14" s="109"/>
      <c r="D14" s="111"/>
      <c r="E14" s="111"/>
      <c r="F14" s="110"/>
      <c r="G14" s="109"/>
      <c r="H14" s="111"/>
      <c r="I14" s="111"/>
      <c r="J14" s="110"/>
      <c r="K14" s="109"/>
      <c r="L14" s="111"/>
      <c r="M14" s="111"/>
      <c r="N14" s="110"/>
    </row>
    <row r="15" spans="1:14" ht="34.5" x14ac:dyDescent="0.3">
      <c r="A15" s="113" t="s">
        <v>141</v>
      </c>
      <c r="B15" s="113" t="s">
        <v>136</v>
      </c>
      <c r="C15" s="98">
        <v>-9764.2199999999993</v>
      </c>
      <c r="D15" s="100">
        <v>-7415</v>
      </c>
      <c r="E15" s="100">
        <v>-4496</v>
      </c>
      <c r="F15" s="99">
        <v>-2234.942</v>
      </c>
      <c r="G15" s="98">
        <v>-17628.154999999999</v>
      </c>
      <c r="H15" s="100">
        <v>-13609</v>
      </c>
      <c r="I15" s="100">
        <v>-9100.7739999999994</v>
      </c>
      <c r="J15" s="99">
        <v>-4254.8739999999998</v>
      </c>
      <c r="K15" s="98">
        <v>-10884.714</v>
      </c>
      <c r="L15" s="100">
        <v>-6474</v>
      </c>
      <c r="M15" s="100">
        <v>-3923</v>
      </c>
      <c r="N15" s="99">
        <v>-1666</v>
      </c>
    </row>
    <row r="16" spans="1:14" ht="34.5" x14ac:dyDescent="0.3">
      <c r="A16" s="114" t="s">
        <v>142</v>
      </c>
      <c r="B16" s="114" t="s">
        <v>138</v>
      </c>
      <c r="C16" s="63">
        <v>30.2</v>
      </c>
      <c r="D16" s="76">
        <v>0</v>
      </c>
      <c r="E16" s="76">
        <v>0</v>
      </c>
      <c r="F16" s="13" t="s">
        <v>134</v>
      </c>
      <c r="G16" s="63">
        <v>4.2430000000000003</v>
      </c>
      <c r="H16" s="76">
        <v>4</v>
      </c>
      <c r="I16" s="82" t="s">
        <v>134</v>
      </c>
      <c r="J16" s="13" t="s">
        <v>134</v>
      </c>
      <c r="K16" s="63">
        <v>12</v>
      </c>
      <c r="L16" s="76" t="s">
        <v>134</v>
      </c>
      <c r="M16" s="76" t="s">
        <v>134</v>
      </c>
      <c r="N16" s="13" t="s">
        <v>134</v>
      </c>
    </row>
    <row r="17" spans="1:14" ht="17.100000000000001" customHeight="1" x14ac:dyDescent="0.3">
      <c r="A17" s="114" t="s">
        <v>223</v>
      </c>
      <c r="B17" s="114" t="s">
        <v>224</v>
      </c>
      <c r="C17" s="76" t="s">
        <v>134</v>
      </c>
      <c r="D17" s="76" t="s">
        <v>134</v>
      </c>
      <c r="E17" s="76" t="s">
        <v>134</v>
      </c>
      <c r="F17" s="251" t="s">
        <v>134</v>
      </c>
      <c r="G17" s="76">
        <v>2169.607</v>
      </c>
      <c r="H17" s="76">
        <v>2123</v>
      </c>
      <c r="I17" s="76">
        <v>2123.1489999999999</v>
      </c>
      <c r="J17" s="251">
        <v>2123.1489999999999</v>
      </c>
      <c r="K17" s="76" t="s">
        <v>134</v>
      </c>
      <c r="L17" s="76" t="s">
        <v>134</v>
      </c>
      <c r="M17" s="76" t="s">
        <v>134</v>
      </c>
      <c r="N17" s="251" t="s">
        <v>134</v>
      </c>
    </row>
    <row r="18" spans="1:14" x14ac:dyDescent="0.3">
      <c r="A18" s="115" t="s">
        <v>85</v>
      </c>
      <c r="B18" s="115" t="s">
        <v>53</v>
      </c>
      <c r="C18" s="116">
        <v>-9734.0199999999986</v>
      </c>
      <c r="D18" s="118">
        <v>-7415</v>
      </c>
      <c r="E18" s="118">
        <v>-4496</v>
      </c>
      <c r="F18" s="117">
        <v>-2234.942</v>
      </c>
      <c r="G18" s="116">
        <v>-15454.305</v>
      </c>
      <c r="H18" s="118">
        <v>-11482</v>
      </c>
      <c r="I18" s="118">
        <v>-6977.625</v>
      </c>
      <c r="J18" s="117">
        <v>-2131.7249999999999</v>
      </c>
      <c r="K18" s="116">
        <v>-10872.714</v>
      </c>
      <c r="L18" s="118">
        <v>-6474</v>
      </c>
      <c r="M18" s="118">
        <v>-3923</v>
      </c>
      <c r="N18" s="117">
        <v>-1666</v>
      </c>
    </row>
    <row r="19" spans="1:14" x14ac:dyDescent="0.3">
      <c r="A19" s="119"/>
      <c r="B19" s="119"/>
      <c r="C19" s="108"/>
      <c r="D19" s="107"/>
      <c r="E19" s="107"/>
      <c r="F19" s="106"/>
      <c r="G19" s="108"/>
      <c r="H19" s="107"/>
      <c r="I19" s="107"/>
      <c r="J19" s="106"/>
      <c r="K19" s="108"/>
      <c r="L19" s="107"/>
      <c r="M19" s="107"/>
      <c r="N19" s="106"/>
    </row>
    <row r="20" spans="1:14" x14ac:dyDescent="0.3">
      <c r="A20" s="89" t="s">
        <v>86</v>
      </c>
      <c r="B20" s="89" t="s">
        <v>54</v>
      </c>
      <c r="C20" s="112"/>
      <c r="D20" s="111"/>
      <c r="E20" s="111"/>
      <c r="F20" s="110"/>
      <c r="G20" s="112"/>
      <c r="H20" s="111"/>
      <c r="I20" s="111"/>
      <c r="J20" s="110"/>
      <c r="K20" s="112"/>
      <c r="L20" s="111"/>
      <c r="M20" s="111"/>
      <c r="N20" s="110"/>
    </row>
    <row r="21" spans="1:14" hidden="1" x14ac:dyDescent="0.3">
      <c r="A21" s="92" t="s">
        <v>112</v>
      </c>
      <c r="B21" s="92" t="s">
        <v>55</v>
      </c>
      <c r="C21" s="76"/>
      <c r="D21" s="76"/>
      <c r="E21" s="76"/>
      <c r="F21" s="65"/>
      <c r="G21" s="76"/>
      <c r="H21" s="76"/>
      <c r="I21" s="76"/>
      <c r="J21" s="65"/>
      <c r="K21" s="76"/>
      <c r="L21" s="76"/>
      <c r="M21" s="76"/>
      <c r="N21" s="65"/>
    </row>
    <row r="22" spans="1:14" x14ac:dyDescent="0.3">
      <c r="A22" s="97" t="s">
        <v>87</v>
      </c>
      <c r="B22" s="97" t="s">
        <v>56</v>
      </c>
      <c r="C22" s="63">
        <v>36996.603000000003</v>
      </c>
      <c r="D22" s="76">
        <v>-2325</v>
      </c>
      <c r="E22" s="76">
        <v>-1529</v>
      </c>
      <c r="F22" s="13">
        <v>-709.24300000000005</v>
      </c>
      <c r="G22" s="63">
        <v>-2757.2269999999999</v>
      </c>
      <c r="H22" s="76">
        <v>-1997.5</v>
      </c>
      <c r="I22" s="76">
        <v>-1326.1210000000001</v>
      </c>
      <c r="J22" s="13">
        <v>-638</v>
      </c>
      <c r="K22" s="63">
        <v>-16968.017</v>
      </c>
      <c r="L22" s="76">
        <v>-16316</v>
      </c>
      <c r="M22" s="76">
        <v>-10585</v>
      </c>
      <c r="N22" s="13">
        <v>-4779</v>
      </c>
    </row>
    <row r="23" spans="1:14" x14ac:dyDescent="0.3">
      <c r="A23" s="97" t="s">
        <v>227</v>
      </c>
      <c r="B23" s="97" t="s">
        <v>228</v>
      </c>
      <c r="C23" s="76" t="s">
        <v>134</v>
      </c>
      <c r="D23" s="76" t="s">
        <v>134</v>
      </c>
      <c r="E23" s="76" t="s">
        <v>134</v>
      </c>
      <c r="F23" s="13" t="s">
        <v>134</v>
      </c>
      <c r="G23" s="76">
        <v>50000</v>
      </c>
      <c r="H23" s="76">
        <v>50000</v>
      </c>
      <c r="I23" s="76">
        <v>50000</v>
      </c>
      <c r="J23" s="13" t="s">
        <v>134</v>
      </c>
      <c r="K23" s="76" t="s">
        <v>134</v>
      </c>
      <c r="L23" s="76" t="s">
        <v>134</v>
      </c>
      <c r="M23" s="76" t="s">
        <v>134</v>
      </c>
      <c r="N23" s="13" t="s">
        <v>134</v>
      </c>
    </row>
    <row r="24" spans="1:14" x14ac:dyDescent="0.3">
      <c r="A24" s="97" t="s">
        <v>184</v>
      </c>
      <c r="B24" s="97" t="s">
        <v>183</v>
      </c>
      <c r="C24" s="76">
        <v>-85000</v>
      </c>
      <c r="D24" s="76" t="s">
        <v>134</v>
      </c>
      <c r="E24" s="76" t="s">
        <v>134</v>
      </c>
      <c r="F24" s="13" t="s">
        <v>134</v>
      </c>
      <c r="G24" s="76" t="s">
        <v>134</v>
      </c>
      <c r="H24" s="76" t="s">
        <v>134</v>
      </c>
      <c r="I24" s="76" t="s">
        <v>134</v>
      </c>
      <c r="J24" s="13" t="s">
        <v>134</v>
      </c>
      <c r="K24" s="76" t="s">
        <v>134</v>
      </c>
      <c r="L24" s="76" t="s">
        <v>134</v>
      </c>
      <c r="M24" s="76" t="s">
        <v>134</v>
      </c>
      <c r="N24" s="13" t="s">
        <v>134</v>
      </c>
    </row>
    <row r="25" spans="1:14" x14ac:dyDescent="0.3">
      <c r="A25" s="97" t="s">
        <v>229</v>
      </c>
      <c r="B25" s="97" t="s">
        <v>230</v>
      </c>
      <c r="C25" s="76" t="s">
        <v>134</v>
      </c>
      <c r="D25" s="76" t="s">
        <v>134</v>
      </c>
      <c r="E25" s="76" t="s">
        <v>134</v>
      </c>
      <c r="F25" s="13" t="s">
        <v>134</v>
      </c>
      <c r="G25" s="76">
        <v>-938.66800000000001</v>
      </c>
      <c r="H25" s="76">
        <v>-938.66800000000001</v>
      </c>
      <c r="I25" s="76">
        <v>-897.54499999999996</v>
      </c>
      <c r="J25" s="13" t="s">
        <v>134</v>
      </c>
      <c r="K25" s="76" t="s">
        <v>134</v>
      </c>
      <c r="L25" s="76" t="s">
        <v>134</v>
      </c>
      <c r="M25" s="76" t="s">
        <v>134</v>
      </c>
      <c r="N25" s="13" t="s">
        <v>134</v>
      </c>
    </row>
    <row r="26" spans="1:14" x14ac:dyDescent="0.3">
      <c r="A26" s="97" t="s">
        <v>149</v>
      </c>
      <c r="B26" s="97" t="s">
        <v>150</v>
      </c>
      <c r="C26" s="76" t="s">
        <v>134</v>
      </c>
      <c r="D26" s="76" t="s">
        <v>134</v>
      </c>
      <c r="E26" s="76" t="s">
        <v>134</v>
      </c>
      <c r="F26" s="13" t="s">
        <v>134</v>
      </c>
      <c r="G26" s="76">
        <v>9300.9879999999994</v>
      </c>
      <c r="H26" s="76">
        <v>9300.9879999999994</v>
      </c>
      <c r="I26" s="76">
        <v>9300.9879999999994</v>
      </c>
      <c r="J26" s="13">
        <v>9300.9879999999994</v>
      </c>
      <c r="K26" s="76" t="s">
        <v>134</v>
      </c>
      <c r="L26" s="76" t="s">
        <v>134</v>
      </c>
      <c r="M26" s="76" t="s">
        <v>134</v>
      </c>
      <c r="N26" s="13" t="s">
        <v>134</v>
      </c>
    </row>
    <row r="27" spans="1:14" x14ac:dyDescent="0.3">
      <c r="A27" s="97" t="s">
        <v>237</v>
      </c>
      <c r="B27" s="97" t="s">
        <v>238</v>
      </c>
      <c r="C27" s="76">
        <v>-379.09899999999999</v>
      </c>
      <c r="D27" s="76">
        <v>-379</v>
      </c>
      <c r="E27" s="76">
        <v>-379</v>
      </c>
      <c r="F27" s="13">
        <v>-379.09899999999999</v>
      </c>
      <c r="G27" s="76">
        <v>-1612.4960000000001</v>
      </c>
      <c r="H27" s="76" t="s">
        <v>134</v>
      </c>
      <c r="I27" s="76" t="s">
        <v>134</v>
      </c>
      <c r="J27" s="13" t="s">
        <v>134</v>
      </c>
      <c r="K27" s="76" t="s">
        <v>134</v>
      </c>
      <c r="L27" s="76" t="s">
        <v>134</v>
      </c>
      <c r="M27" s="76" t="s">
        <v>134</v>
      </c>
      <c r="N27" s="13" t="s">
        <v>134</v>
      </c>
    </row>
    <row r="28" spans="1:14" x14ac:dyDescent="0.3">
      <c r="A28" s="120" t="s">
        <v>161</v>
      </c>
      <c r="B28" s="120" t="s">
        <v>162</v>
      </c>
      <c r="C28" s="76">
        <v>-11492.428</v>
      </c>
      <c r="D28" s="76">
        <v>-11492</v>
      </c>
      <c r="E28" s="76">
        <v>-11492</v>
      </c>
      <c r="F28" s="13" t="s">
        <v>134</v>
      </c>
      <c r="G28" s="76">
        <v>-11519.832</v>
      </c>
      <c r="H28" s="76">
        <v>-11519.832</v>
      </c>
      <c r="I28" s="76">
        <v>-11519.832</v>
      </c>
      <c r="J28" s="13" t="s">
        <v>134</v>
      </c>
      <c r="K28" s="76">
        <v>-2876.4940000000001</v>
      </c>
      <c r="L28" s="76">
        <v>-2876</v>
      </c>
      <c r="M28" s="76">
        <v>-2876</v>
      </c>
      <c r="N28" s="13" t="s">
        <v>134</v>
      </c>
    </row>
    <row r="29" spans="1:14" x14ac:dyDescent="0.3">
      <c r="A29" s="121" t="s">
        <v>88</v>
      </c>
      <c r="B29" s="121" t="s">
        <v>21</v>
      </c>
      <c r="C29" s="122">
        <v>-59874.923999999999</v>
      </c>
      <c r="D29" s="124">
        <v>-14197</v>
      </c>
      <c r="E29" s="124">
        <v>-13400</v>
      </c>
      <c r="F29" s="123">
        <v>-1088.3420000000001</v>
      </c>
      <c r="G29" s="122">
        <v>42472.764999999999</v>
      </c>
      <c r="H29" s="124">
        <v>44844.987999999998</v>
      </c>
      <c r="I29" s="124">
        <v>45557.49</v>
      </c>
      <c r="J29" s="123">
        <v>8662.9879999999994</v>
      </c>
      <c r="K29" s="122">
        <v>-19844.510999999999</v>
      </c>
      <c r="L29" s="124">
        <v>-19192</v>
      </c>
      <c r="M29" s="124">
        <v>-13462</v>
      </c>
      <c r="N29" s="123">
        <v>-4779</v>
      </c>
    </row>
    <row r="30" spans="1:14" ht="14.25" x14ac:dyDescent="0.25">
      <c r="A30" s="125"/>
      <c r="B30" s="125"/>
      <c r="C30" s="109"/>
      <c r="D30" s="111"/>
      <c r="E30" s="111"/>
      <c r="F30" s="110"/>
      <c r="G30" s="109"/>
      <c r="H30" s="111"/>
      <c r="I30" s="111"/>
      <c r="J30" s="110"/>
      <c r="K30" s="109"/>
      <c r="L30" s="111"/>
      <c r="M30" s="111"/>
      <c r="N30" s="110"/>
    </row>
    <row r="31" spans="1:14" x14ac:dyDescent="0.3">
      <c r="A31" s="115" t="s">
        <v>89</v>
      </c>
      <c r="B31" s="115" t="s">
        <v>57</v>
      </c>
      <c r="C31" s="116">
        <v>-55581.902000000002</v>
      </c>
      <c r="D31" s="118">
        <v>-23165</v>
      </c>
      <c r="E31" s="118">
        <v>-8662</v>
      </c>
      <c r="F31" s="117">
        <v>-6001.9407899999951</v>
      </c>
      <c r="G31" s="116">
        <v>38106.389100000102</v>
      </c>
      <c r="H31" s="118">
        <v>41554.987999999998</v>
      </c>
      <c r="I31" s="118">
        <v>55708.572029999988</v>
      </c>
      <c r="J31" s="117">
        <v>22485.047059999994</v>
      </c>
      <c r="K31" s="116">
        <v>26273.977320000027</v>
      </c>
      <c r="L31" s="118">
        <v>13471</v>
      </c>
      <c r="M31" s="118">
        <v>1621</v>
      </c>
      <c r="N31" s="117">
        <v>2965</v>
      </c>
    </row>
    <row r="32" spans="1:14" x14ac:dyDescent="0.3">
      <c r="A32" s="119"/>
      <c r="B32" s="119"/>
      <c r="C32" s="126"/>
      <c r="D32" s="128"/>
      <c r="E32" s="128"/>
      <c r="F32" s="127"/>
      <c r="G32" s="126"/>
      <c r="H32" s="128"/>
      <c r="I32" s="128"/>
      <c r="J32" s="127"/>
      <c r="K32" s="126"/>
      <c r="L32" s="128"/>
      <c r="M32" s="128"/>
      <c r="N32" s="127"/>
    </row>
    <row r="33" spans="1:14" x14ac:dyDescent="0.3">
      <c r="A33" s="97" t="s">
        <v>148</v>
      </c>
      <c r="B33" s="97" t="s">
        <v>99</v>
      </c>
      <c r="C33" s="98">
        <v>101357.0941000001</v>
      </c>
      <c r="D33" s="100">
        <v>101357.0941000001</v>
      </c>
      <c r="E33" s="100">
        <v>101357.0941000001</v>
      </c>
      <c r="F33" s="99">
        <v>101357.0941000001</v>
      </c>
      <c r="G33" s="98">
        <v>57876.57</v>
      </c>
      <c r="H33" s="100">
        <v>57876.753320000025</v>
      </c>
      <c r="I33" s="100">
        <v>57876.753320000025</v>
      </c>
      <c r="J33" s="99">
        <v>57876.753320000025</v>
      </c>
      <c r="K33" s="98">
        <v>37741.048999999999</v>
      </c>
      <c r="L33" s="100">
        <v>37740.5</v>
      </c>
      <c r="M33" s="100">
        <v>37740.5</v>
      </c>
      <c r="N33" s="99">
        <v>37740.5</v>
      </c>
    </row>
    <row r="34" spans="1:14" x14ac:dyDescent="0.3">
      <c r="A34" s="97" t="s">
        <v>146</v>
      </c>
      <c r="B34" s="97" t="s">
        <v>147</v>
      </c>
      <c r="C34" s="98">
        <v>3732.3809999999999</v>
      </c>
      <c r="D34" s="100">
        <v>6472</v>
      </c>
      <c r="E34" s="100">
        <v>4419</v>
      </c>
      <c r="F34" s="99">
        <v>1691.1669999999999</v>
      </c>
      <c r="G34" s="98">
        <v>5374.1350000000002</v>
      </c>
      <c r="H34" s="100">
        <v>3750</v>
      </c>
      <c r="I34" s="100">
        <v>2379</v>
      </c>
      <c r="J34" s="99">
        <v>1637.2149999999999</v>
      </c>
      <c r="K34" s="98">
        <v>-6138.2730000000001</v>
      </c>
      <c r="L34" s="100">
        <v>-2470</v>
      </c>
      <c r="M34" s="100">
        <v>-696</v>
      </c>
      <c r="N34" s="99">
        <v>484.5</v>
      </c>
    </row>
    <row r="35" spans="1:14" x14ac:dyDescent="0.3">
      <c r="A35" s="101" t="s">
        <v>89</v>
      </c>
      <c r="B35" s="101" t="s">
        <v>57</v>
      </c>
      <c r="C35" s="102">
        <v>-55581.902000000002</v>
      </c>
      <c r="D35" s="104">
        <v>-23165</v>
      </c>
      <c r="E35" s="104">
        <v>-8662</v>
      </c>
      <c r="F35" s="103">
        <v>-6001.9407899999951</v>
      </c>
      <c r="G35" s="102">
        <v>38106.389100000102</v>
      </c>
      <c r="H35" s="104">
        <v>41554.987999999998</v>
      </c>
      <c r="I35" s="104">
        <v>55708.572029999988</v>
      </c>
      <c r="J35" s="103">
        <v>22485.386059999993</v>
      </c>
      <c r="K35" s="102">
        <v>26273.977320000027</v>
      </c>
      <c r="L35" s="104">
        <v>13471</v>
      </c>
      <c r="M35" s="104">
        <v>1621</v>
      </c>
      <c r="N35" s="103">
        <v>2965</v>
      </c>
    </row>
    <row r="36" spans="1:14" x14ac:dyDescent="0.3">
      <c r="A36" s="115" t="s">
        <v>98</v>
      </c>
      <c r="B36" s="115" t="s">
        <v>100</v>
      </c>
      <c r="C36" s="116">
        <v>49507.573100000096</v>
      </c>
      <c r="D36" s="118">
        <v>84664.094100000104</v>
      </c>
      <c r="E36" s="118">
        <v>97114.094100000104</v>
      </c>
      <c r="F36" s="117">
        <v>97046.320310000112</v>
      </c>
      <c r="G36" s="116">
        <v>101357.0941000001</v>
      </c>
      <c r="H36" s="118">
        <v>103181.74132000003</v>
      </c>
      <c r="I36" s="118">
        <v>115964.32535000001</v>
      </c>
      <c r="J36" s="117">
        <v>81999.354380000019</v>
      </c>
      <c r="K36" s="116">
        <v>57876.753320000025</v>
      </c>
      <c r="L36" s="118">
        <v>48741.5</v>
      </c>
      <c r="M36" s="118">
        <v>38665.5</v>
      </c>
      <c r="N36" s="117">
        <v>41190</v>
      </c>
    </row>
    <row r="37" spans="1:14" x14ac:dyDescent="0.3">
      <c r="B37" s="130"/>
      <c r="F37" s="130"/>
      <c r="J37" s="130"/>
      <c r="N37" s="130"/>
    </row>
    <row r="38" spans="1:14" x14ac:dyDescent="0.3">
      <c r="B38" s="130"/>
      <c r="F38" s="130"/>
      <c r="J38" s="130"/>
      <c r="N38" s="130"/>
    </row>
  </sheetData>
  <pageMargins left="0.78740157480314965" right="0.39370078740157483" top="0.78740157480314965" bottom="0.3937007874015748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35"/>
  <sheetViews>
    <sheetView showGridLines="0" zoomScale="90" zoomScaleNormal="90" workbookViewId="0">
      <pane xSplit="2" topLeftCell="C1" activePane="topRight" state="frozen"/>
      <selection pane="topRight" activeCell="B34" sqref="B34"/>
    </sheetView>
  </sheetViews>
  <sheetFormatPr defaultColWidth="8.85546875" defaultRowHeight="14.25" x14ac:dyDescent="0.25"/>
  <cols>
    <col min="1" max="1" width="57.28515625" style="81" customWidth="1"/>
    <col min="2" max="2" width="61.7109375" style="81" customWidth="1"/>
    <col min="3" max="3" width="11.85546875" style="81" customWidth="1"/>
    <col min="4" max="4" width="13.140625" style="81" customWidth="1"/>
    <col min="5" max="5" width="11.5703125" style="81" customWidth="1"/>
    <col min="6" max="6" width="13.140625" style="81" customWidth="1"/>
    <col min="7" max="7" width="13.28515625" style="81" customWidth="1"/>
    <col min="8" max="9" width="13.140625" style="81" customWidth="1"/>
    <col min="10" max="10" width="13.5703125" style="83" customWidth="1"/>
    <col min="11" max="11" width="13.28515625" style="81" customWidth="1"/>
    <col min="12" max="12" width="13.140625" style="81" customWidth="1"/>
    <col min="13" max="13" width="11.7109375" style="81" customWidth="1"/>
    <col min="14" max="14" width="13.5703125" style="83" customWidth="1"/>
    <col min="16" max="16" width="4.7109375" customWidth="1"/>
    <col min="17" max="21" width="12.7109375" customWidth="1"/>
    <col min="22" max="22" width="9.140625" customWidth="1"/>
    <col min="23" max="23" width="14.5703125" customWidth="1"/>
    <col min="24" max="24" width="12.7109375" customWidth="1"/>
    <col min="25" max="25" width="11.7109375" customWidth="1"/>
    <col min="26" max="26" width="13.5703125" customWidth="1"/>
    <col min="27" max="16384" width="8.85546875" style="81"/>
  </cols>
  <sheetData>
    <row r="1" spans="1:26" ht="17.25" x14ac:dyDescent="0.3">
      <c r="A1" s="79" t="s">
        <v>67</v>
      </c>
      <c r="B1" s="80" t="s">
        <v>61</v>
      </c>
      <c r="C1" s="80"/>
      <c r="D1" s="80"/>
      <c r="E1" s="80"/>
      <c r="F1" s="80"/>
      <c r="G1" s="80"/>
      <c r="H1" s="80"/>
      <c r="I1" s="80"/>
      <c r="J1" s="185"/>
      <c r="K1" s="80"/>
      <c r="L1" s="80"/>
      <c r="M1" s="73"/>
      <c r="N1" s="185"/>
    </row>
    <row r="2" spans="1:26" x14ac:dyDescent="0.25">
      <c r="M2" s="178"/>
    </row>
    <row r="3" spans="1:26" x14ac:dyDescent="0.25">
      <c r="M3" s="178"/>
    </row>
    <row r="4" spans="1:26" s="146" customFormat="1" x14ac:dyDescent="0.25">
      <c r="A4" s="145" t="s">
        <v>93</v>
      </c>
      <c r="B4" s="184" t="s">
        <v>63</v>
      </c>
      <c r="C4" s="213" t="s">
        <v>248</v>
      </c>
      <c r="D4" s="27" t="s">
        <v>246</v>
      </c>
      <c r="E4" s="27" t="s">
        <v>244</v>
      </c>
      <c r="F4" s="27" t="s">
        <v>239</v>
      </c>
      <c r="G4" s="213" t="s">
        <v>235</v>
      </c>
      <c r="H4" s="27" t="s">
        <v>231</v>
      </c>
      <c r="I4" s="27" t="s">
        <v>225</v>
      </c>
      <c r="J4" s="199" t="s">
        <v>220</v>
      </c>
      <c r="K4" s="213" t="s">
        <v>210</v>
      </c>
      <c r="L4" s="27" t="s">
        <v>207</v>
      </c>
      <c r="M4" s="27" t="s">
        <v>190</v>
      </c>
      <c r="N4" s="199" t="s">
        <v>191</v>
      </c>
      <c r="P4"/>
      <c r="Q4" s="230" t="s">
        <v>253</v>
      </c>
      <c r="R4" s="230" t="s">
        <v>236</v>
      </c>
      <c r="S4" s="230" t="s">
        <v>215</v>
      </c>
      <c r="T4"/>
      <c r="U4"/>
      <c r="V4"/>
      <c r="W4"/>
      <c r="X4"/>
      <c r="Y4"/>
      <c r="Z4"/>
    </row>
    <row r="5" spans="1:26" s="146" customFormat="1" x14ac:dyDescent="0.25">
      <c r="A5" s="147" t="s">
        <v>106</v>
      </c>
      <c r="B5" s="147" t="s">
        <v>107</v>
      </c>
      <c r="C5" s="214">
        <v>15.1</v>
      </c>
      <c r="D5" s="149">
        <v>33.700000000000003</v>
      </c>
      <c r="E5" s="149">
        <v>3.8</v>
      </c>
      <c r="F5" s="149">
        <v>-4.3908505718224644</v>
      </c>
      <c r="G5" s="214">
        <v>4.0999999999999996</v>
      </c>
      <c r="H5" s="149">
        <v>-14.5</v>
      </c>
      <c r="I5" s="149">
        <v>-7</v>
      </c>
      <c r="J5" s="187">
        <v>4.7</v>
      </c>
      <c r="K5" s="214">
        <v>17.600000000000001</v>
      </c>
      <c r="L5" s="149">
        <v>11.7</v>
      </c>
      <c r="M5" s="149">
        <v>17.7</v>
      </c>
      <c r="N5" s="187">
        <v>0.4</v>
      </c>
      <c r="P5"/>
      <c r="Q5" s="231">
        <v>11.3</v>
      </c>
      <c r="R5" s="231">
        <v>-3.4157661715981029</v>
      </c>
      <c r="S5" s="231">
        <v>11.5</v>
      </c>
      <c r="T5"/>
      <c r="U5"/>
      <c r="V5"/>
      <c r="W5"/>
      <c r="X5"/>
      <c r="Y5"/>
      <c r="Z5"/>
    </row>
    <row r="6" spans="1:26" s="146" customFormat="1" x14ac:dyDescent="0.25">
      <c r="A6" s="148" t="s">
        <v>221</v>
      </c>
      <c r="B6" s="148" t="s">
        <v>222</v>
      </c>
      <c r="C6" s="227">
        <v>1.4</v>
      </c>
      <c r="D6" s="149">
        <v>4</v>
      </c>
      <c r="E6" s="149">
        <v>4.2</v>
      </c>
      <c r="F6" s="149">
        <v>5.9693549418693816</v>
      </c>
      <c r="G6" s="227">
        <v>7.3</v>
      </c>
      <c r="H6" s="149">
        <v>5.5</v>
      </c>
      <c r="I6" s="149">
        <v>14.7</v>
      </c>
      <c r="J6" s="187">
        <v>17.5</v>
      </c>
      <c r="K6" s="227">
        <v>15.6</v>
      </c>
      <c r="L6" s="149">
        <v>17.100000000000001</v>
      </c>
      <c r="M6" s="149">
        <v>16</v>
      </c>
      <c r="N6" s="187">
        <v>12.1</v>
      </c>
      <c r="P6"/>
      <c r="Q6" s="232">
        <v>3.8</v>
      </c>
      <c r="R6" s="232">
        <v>11.467987420520489</v>
      </c>
      <c r="S6" s="232">
        <v>15.2</v>
      </c>
      <c r="T6"/>
      <c r="U6"/>
      <c r="V6"/>
      <c r="W6"/>
      <c r="X6"/>
      <c r="Y6"/>
      <c r="Z6"/>
    </row>
    <row r="7" spans="1:26" s="229" customFormat="1" x14ac:dyDescent="0.25">
      <c r="A7" s="150" t="s">
        <v>256</v>
      </c>
      <c r="B7" s="150" t="s">
        <v>257</v>
      </c>
      <c r="C7" s="155">
        <v>3.7</v>
      </c>
      <c r="D7" s="149">
        <v>3.9</v>
      </c>
      <c r="E7" s="149">
        <v>1.6</v>
      </c>
      <c r="F7" s="149">
        <v>3</v>
      </c>
      <c r="G7" s="155">
        <v>7.8</v>
      </c>
      <c r="H7" s="149">
        <v>4.3</v>
      </c>
      <c r="I7" s="149">
        <v>13.4</v>
      </c>
      <c r="J7" s="172">
        <v>16.100000000000001</v>
      </c>
      <c r="K7" s="155">
        <v>12.2</v>
      </c>
      <c r="L7" s="149">
        <v>15.7</v>
      </c>
      <c r="M7" s="149">
        <v>14.7</v>
      </c>
      <c r="N7" s="172">
        <v>10.199999999999999</v>
      </c>
      <c r="P7" s="228"/>
      <c r="Q7" s="232">
        <v>3.1</v>
      </c>
      <c r="R7" s="232">
        <v>10.611740443434021</v>
      </c>
      <c r="S7" s="232">
        <v>13.3</v>
      </c>
      <c r="T7"/>
      <c r="U7"/>
      <c r="V7"/>
      <c r="W7"/>
      <c r="X7"/>
      <c r="Y7"/>
      <c r="Z7"/>
    </row>
    <row r="8" spans="1:26" s="229" customFormat="1" x14ac:dyDescent="0.25">
      <c r="A8" s="150" t="s">
        <v>193</v>
      </c>
      <c r="B8" s="150" t="s">
        <v>194</v>
      </c>
      <c r="C8" s="274">
        <v>3</v>
      </c>
      <c r="D8" s="149">
        <v>3.9</v>
      </c>
      <c r="E8" s="149">
        <v>1.6</v>
      </c>
      <c r="F8" s="149">
        <v>3</v>
      </c>
      <c r="G8" s="155">
        <v>7.8</v>
      </c>
      <c r="H8" s="149">
        <v>4.3</v>
      </c>
      <c r="I8" s="149">
        <v>13.4</v>
      </c>
      <c r="J8" s="172">
        <v>16.100000000000001</v>
      </c>
      <c r="K8" s="155">
        <v>12.2</v>
      </c>
      <c r="L8" s="149">
        <v>15.7</v>
      </c>
      <c r="M8" s="149">
        <v>14.7</v>
      </c>
      <c r="N8" s="172">
        <v>10.199999999999999</v>
      </c>
      <c r="P8" s="228"/>
      <c r="Q8" s="232">
        <v>2.9</v>
      </c>
      <c r="R8" s="232">
        <v>10.611740443434021</v>
      </c>
      <c r="S8" s="232">
        <v>13.3</v>
      </c>
      <c r="T8"/>
      <c r="U8"/>
      <c r="V8"/>
      <c r="W8"/>
      <c r="X8"/>
      <c r="Y8"/>
      <c r="Z8"/>
    </row>
    <row r="9" spans="1:26" s="18" customFormat="1" x14ac:dyDescent="0.25">
      <c r="A9" s="125" t="s">
        <v>258</v>
      </c>
      <c r="B9" s="44" t="s">
        <v>259</v>
      </c>
      <c r="C9" s="211">
        <v>-0.1</v>
      </c>
      <c r="D9" s="149">
        <v>0.2</v>
      </c>
      <c r="E9" s="149">
        <v>-2.5</v>
      </c>
      <c r="F9" s="149">
        <v>-1.2</v>
      </c>
      <c r="G9" s="211">
        <v>3.4</v>
      </c>
      <c r="H9" s="149">
        <v>-0.9</v>
      </c>
      <c r="I9" s="149">
        <v>9.1</v>
      </c>
      <c r="J9" s="188">
        <v>11.8</v>
      </c>
      <c r="K9" s="211">
        <v>7.7</v>
      </c>
      <c r="L9" s="149">
        <v>11.2</v>
      </c>
      <c r="M9" s="149">
        <v>10.1</v>
      </c>
      <c r="N9" s="188">
        <v>5.0999999999999996</v>
      </c>
      <c r="P9"/>
      <c r="Q9" s="232">
        <v>-0.8</v>
      </c>
      <c r="R9" s="232">
        <v>6.0785072539421199</v>
      </c>
      <c r="S9" s="232">
        <v>8.6</v>
      </c>
      <c r="T9"/>
      <c r="U9"/>
      <c r="V9"/>
      <c r="W9"/>
      <c r="X9"/>
      <c r="Y9"/>
      <c r="Z9"/>
    </row>
    <row r="10" spans="1:26" s="18" customFormat="1" x14ac:dyDescent="0.25">
      <c r="A10" s="125" t="s">
        <v>105</v>
      </c>
      <c r="B10" s="44" t="s">
        <v>62</v>
      </c>
      <c r="C10" s="211">
        <v>-3.7</v>
      </c>
      <c r="D10" s="149">
        <v>0.2</v>
      </c>
      <c r="E10" s="149">
        <v>-2.5</v>
      </c>
      <c r="F10" s="149">
        <v>-1.2</v>
      </c>
      <c r="G10" s="211">
        <v>3.4</v>
      </c>
      <c r="H10" s="149">
        <v>-0.9</v>
      </c>
      <c r="I10" s="149">
        <v>9.1</v>
      </c>
      <c r="J10" s="188">
        <v>11.8</v>
      </c>
      <c r="K10" s="211">
        <v>7.7</v>
      </c>
      <c r="L10" s="149">
        <v>11.2</v>
      </c>
      <c r="M10" s="149">
        <v>10.1</v>
      </c>
      <c r="N10" s="188">
        <v>5.0999999999999996</v>
      </c>
      <c r="P10"/>
      <c r="Q10" s="232">
        <v>-1.8</v>
      </c>
      <c r="R10" s="232">
        <v>6.0785072539421199</v>
      </c>
      <c r="S10" s="232">
        <v>8.6</v>
      </c>
      <c r="T10"/>
      <c r="U10"/>
      <c r="V10"/>
      <c r="W10"/>
      <c r="X10"/>
      <c r="Y10"/>
      <c r="Z10"/>
    </row>
    <row r="11" spans="1:26" s="18" customFormat="1" x14ac:dyDescent="0.25">
      <c r="A11" s="125" t="s">
        <v>96</v>
      </c>
      <c r="B11" s="141" t="s">
        <v>97</v>
      </c>
      <c r="C11" s="215">
        <v>-2</v>
      </c>
      <c r="D11" s="149">
        <v>-0.1</v>
      </c>
      <c r="E11" s="149">
        <v>0.6</v>
      </c>
      <c r="F11" s="149">
        <v>-0.8</v>
      </c>
      <c r="G11" s="215">
        <v>-0.9</v>
      </c>
      <c r="H11" s="149">
        <v>-1</v>
      </c>
      <c r="I11" s="149">
        <v>-1.4</v>
      </c>
      <c r="J11" s="189">
        <v>2.8</v>
      </c>
      <c r="K11" s="215">
        <v>-0.1</v>
      </c>
      <c r="L11" s="149">
        <v>-1.5</v>
      </c>
      <c r="M11" s="112">
        <v>-1.5</v>
      </c>
      <c r="N11" s="189">
        <v>-1.8</v>
      </c>
      <c r="P11"/>
      <c r="Q11" s="233">
        <v>-0.6</v>
      </c>
      <c r="R11" s="233">
        <v>-8.8024823075708858E-2</v>
      </c>
      <c r="S11" s="233">
        <v>-1.2</v>
      </c>
      <c r="T11"/>
      <c r="U11"/>
      <c r="V11"/>
      <c r="W11"/>
      <c r="X11"/>
      <c r="Y11"/>
      <c r="Z11"/>
    </row>
    <row r="12" spans="1:26" s="18" customFormat="1" x14ac:dyDescent="0.25">
      <c r="A12" s="125" t="s">
        <v>143</v>
      </c>
      <c r="B12" s="125" t="s">
        <v>144</v>
      </c>
      <c r="C12" s="90">
        <v>-5.7</v>
      </c>
      <c r="D12" s="149">
        <v>0.1</v>
      </c>
      <c r="E12" s="149">
        <v>-1.8</v>
      </c>
      <c r="F12" s="149">
        <v>-2</v>
      </c>
      <c r="G12" s="90">
        <v>2.4</v>
      </c>
      <c r="H12" s="149">
        <v>-1.8</v>
      </c>
      <c r="I12" s="149">
        <v>7.7</v>
      </c>
      <c r="J12" s="190">
        <v>14.6</v>
      </c>
      <c r="K12" s="90">
        <v>7.6</v>
      </c>
      <c r="L12" s="149">
        <v>9.6999999999999993</v>
      </c>
      <c r="M12" s="112">
        <v>8.6999999999999993</v>
      </c>
      <c r="N12" s="190">
        <v>3.4</v>
      </c>
      <c r="P12"/>
      <c r="Q12" s="233">
        <v>-2.4</v>
      </c>
      <c r="R12" s="233">
        <v>5.9904824308664315</v>
      </c>
      <c r="S12" s="233">
        <v>7.4</v>
      </c>
      <c r="T12"/>
      <c r="U12"/>
      <c r="V12"/>
      <c r="W12"/>
      <c r="X12"/>
      <c r="Y12"/>
      <c r="Z12"/>
    </row>
    <row r="13" spans="1:26" s="18" customFormat="1" x14ac:dyDescent="0.25">
      <c r="A13" s="125" t="s">
        <v>187</v>
      </c>
      <c r="B13" s="125" t="s">
        <v>209</v>
      </c>
      <c r="C13" s="90">
        <v>-6.6</v>
      </c>
      <c r="D13" s="149">
        <v>-0.3</v>
      </c>
      <c r="E13" s="149">
        <v>-2</v>
      </c>
      <c r="F13" s="149">
        <v>-2.1</v>
      </c>
      <c r="G13" s="90">
        <v>2.2000000000000002</v>
      </c>
      <c r="H13" s="149">
        <v>-1.7</v>
      </c>
      <c r="I13" s="149">
        <v>5.4</v>
      </c>
      <c r="J13" s="190">
        <v>11.9</v>
      </c>
      <c r="K13" s="90">
        <v>6.6</v>
      </c>
      <c r="L13" s="149">
        <v>9.4</v>
      </c>
      <c r="M13" s="112">
        <v>6.9</v>
      </c>
      <c r="N13" s="190">
        <v>3.2</v>
      </c>
      <c r="P13"/>
      <c r="Q13" s="233">
        <v>-2.8</v>
      </c>
      <c r="R13" s="233">
        <v>4.678159783786846</v>
      </c>
      <c r="S13" s="233">
        <v>6.6</v>
      </c>
      <c r="T13"/>
      <c r="U13"/>
      <c r="V13"/>
      <c r="W13"/>
      <c r="X13"/>
      <c r="Y13"/>
      <c r="Z13"/>
    </row>
    <row r="14" spans="1:26" s="18" customFormat="1" x14ac:dyDescent="0.25">
      <c r="A14" s="125"/>
      <c r="B14" s="125"/>
      <c r="C14" s="90"/>
      <c r="D14" s="91"/>
      <c r="E14" s="91"/>
      <c r="F14" s="91"/>
      <c r="G14" s="90"/>
      <c r="H14" s="91"/>
      <c r="I14" s="91"/>
      <c r="J14" s="183"/>
      <c r="K14" s="90"/>
      <c r="L14" s="91"/>
      <c r="M14" s="112"/>
      <c r="N14" s="183"/>
      <c r="P14"/>
      <c r="Q14" s="250"/>
      <c r="R14" s="250"/>
      <c r="S14" s="234"/>
      <c r="T14"/>
      <c r="U14"/>
      <c r="V14"/>
      <c r="W14"/>
      <c r="X14"/>
      <c r="Y14"/>
      <c r="Z14"/>
    </row>
    <row r="15" spans="1:26" s="18" customFormat="1" x14ac:dyDescent="0.25">
      <c r="A15" s="150" t="s">
        <v>188</v>
      </c>
      <c r="B15" s="194" t="s">
        <v>189</v>
      </c>
      <c r="C15" s="216">
        <v>-0.15</v>
      </c>
      <c r="D15" s="204">
        <v>-0.01</v>
      </c>
      <c r="E15" s="204">
        <v>-0.04</v>
      </c>
      <c r="F15" s="204">
        <v>-0.04</v>
      </c>
      <c r="G15" s="216">
        <v>0.04</v>
      </c>
      <c r="H15" s="204">
        <v>-0.03</v>
      </c>
      <c r="I15" s="204">
        <v>0.11</v>
      </c>
      <c r="J15" s="167">
        <v>0.24</v>
      </c>
      <c r="K15" s="216">
        <v>0.13</v>
      </c>
      <c r="L15" s="204">
        <v>0.19</v>
      </c>
      <c r="M15" s="151">
        <v>0.15</v>
      </c>
      <c r="N15" s="167">
        <v>0.06</v>
      </c>
      <c r="P15"/>
      <c r="Q15" s="235">
        <v>-0.24</v>
      </c>
      <c r="R15" s="235">
        <f>SUM(G15:J15)</f>
        <v>0.36</v>
      </c>
      <c r="S15" s="235">
        <v>0.52</v>
      </c>
      <c r="T15"/>
      <c r="U15"/>
      <c r="V15"/>
      <c r="W15"/>
      <c r="X15"/>
      <c r="Y15"/>
      <c r="Z15"/>
    </row>
    <row r="16" spans="1:26" s="146" customFormat="1" x14ac:dyDescent="0.25">
      <c r="A16" s="150" t="s">
        <v>113</v>
      </c>
      <c r="B16" s="195" t="s">
        <v>139</v>
      </c>
      <c r="C16" s="217">
        <v>-0.15</v>
      </c>
      <c r="D16" s="205">
        <v>-0.01</v>
      </c>
      <c r="E16" s="205">
        <v>-0.04</v>
      </c>
      <c r="F16" s="205">
        <v>-0.04</v>
      </c>
      <c r="G16" s="217">
        <v>0.04</v>
      </c>
      <c r="H16" s="205">
        <v>-0.03</v>
      </c>
      <c r="I16" s="205">
        <v>0.11</v>
      </c>
      <c r="J16" s="167">
        <v>0.24</v>
      </c>
      <c r="K16" s="217">
        <v>0.13</v>
      </c>
      <c r="L16" s="205">
        <v>0.19</v>
      </c>
      <c r="M16" s="151">
        <v>0.15</v>
      </c>
      <c r="N16" s="167">
        <v>0.06</v>
      </c>
      <c r="P16"/>
      <c r="Q16" s="235">
        <v>-0.24</v>
      </c>
      <c r="R16" s="235">
        <f>SUM(G16:J16)</f>
        <v>0.36</v>
      </c>
      <c r="S16" s="235">
        <v>0.52</v>
      </c>
      <c r="T16"/>
      <c r="U16"/>
      <c r="V16"/>
      <c r="W16"/>
      <c r="X16"/>
      <c r="Y16"/>
      <c r="Z16"/>
    </row>
    <row r="17" spans="1:247" s="146" customFormat="1" x14ac:dyDescent="0.25">
      <c r="A17" s="150" t="s">
        <v>218</v>
      </c>
      <c r="B17" s="195" t="s">
        <v>219</v>
      </c>
      <c r="C17" s="219">
        <v>0.1</v>
      </c>
      <c r="D17" s="151" t="s">
        <v>134</v>
      </c>
      <c r="E17" s="151" t="s">
        <v>134</v>
      </c>
      <c r="F17" s="151" t="s">
        <v>134</v>
      </c>
      <c r="G17" s="219">
        <v>0.2</v>
      </c>
      <c r="H17" s="151" t="s">
        <v>134</v>
      </c>
      <c r="I17" s="151" t="s">
        <v>134</v>
      </c>
      <c r="J17" s="12" t="s">
        <v>134</v>
      </c>
      <c r="K17" s="219">
        <v>0.2</v>
      </c>
      <c r="L17" s="151" t="s">
        <v>134</v>
      </c>
      <c r="M17" s="151" t="s">
        <v>134</v>
      </c>
      <c r="N17" s="12" t="s">
        <v>134</v>
      </c>
      <c r="P17"/>
      <c r="Q17" s="235">
        <f>+C17</f>
        <v>0.1</v>
      </c>
      <c r="R17" s="235">
        <f>+G17</f>
        <v>0.2</v>
      </c>
      <c r="S17" s="235">
        <v>0.2</v>
      </c>
      <c r="T17"/>
      <c r="U17"/>
      <c r="V17"/>
      <c r="W17"/>
      <c r="X17"/>
      <c r="Y17"/>
      <c r="Z17"/>
    </row>
    <row r="18" spans="1:247" s="152" customFormat="1" x14ac:dyDescent="0.25">
      <c r="A18" s="150" t="s">
        <v>91</v>
      </c>
      <c r="B18" s="194" t="s">
        <v>64</v>
      </c>
      <c r="C18" s="218">
        <v>2.54</v>
      </c>
      <c r="D18" s="204">
        <v>2.87</v>
      </c>
      <c r="E18" s="204">
        <v>2.75</v>
      </c>
      <c r="F18" s="204">
        <v>2.67</v>
      </c>
      <c r="G18" s="218">
        <v>2.85</v>
      </c>
      <c r="H18" s="204">
        <v>2.77</v>
      </c>
      <c r="I18" s="204">
        <v>2.77</v>
      </c>
      <c r="J18" s="167">
        <v>2.64</v>
      </c>
      <c r="K18" s="218">
        <v>2.5299999999999998</v>
      </c>
      <c r="L18" s="204">
        <v>2.5</v>
      </c>
      <c r="M18" s="151">
        <v>2.41</v>
      </c>
      <c r="N18" s="167">
        <v>2.36</v>
      </c>
      <c r="P18"/>
      <c r="Q18" s="236">
        <v>2.54</v>
      </c>
      <c r="R18" s="236">
        <f>+G18</f>
        <v>2.85</v>
      </c>
      <c r="S18" s="236">
        <v>2.5299999999999998</v>
      </c>
      <c r="T18"/>
      <c r="U18"/>
      <c r="V18"/>
      <c r="W18"/>
      <c r="X18"/>
      <c r="Y18"/>
      <c r="Z18"/>
    </row>
    <row r="19" spans="1:247" s="152" customFormat="1" x14ac:dyDescent="0.25">
      <c r="A19" s="150" t="s">
        <v>92</v>
      </c>
      <c r="B19" s="195" t="s">
        <v>65</v>
      </c>
      <c r="C19" s="219">
        <v>0.27</v>
      </c>
      <c r="D19" s="205">
        <v>-0.19</v>
      </c>
      <c r="E19" s="205">
        <v>0.21</v>
      </c>
      <c r="F19" s="205">
        <v>-0.05</v>
      </c>
      <c r="G19" s="219">
        <v>0.05</v>
      </c>
      <c r="H19" s="205">
        <v>-0.16</v>
      </c>
      <c r="I19" s="205">
        <v>0.02</v>
      </c>
      <c r="J19" s="168">
        <v>0.28000000000000003</v>
      </c>
      <c r="K19" s="219">
        <v>0.31</v>
      </c>
      <c r="L19" s="205">
        <v>0.35</v>
      </c>
      <c r="M19" s="151">
        <v>0.17</v>
      </c>
      <c r="N19" s="168">
        <v>0.16</v>
      </c>
      <c r="P19"/>
      <c r="Q19" s="235">
        <v>0.24</v>
      </c>
      <c r="R19" s="235">
        <f>SUM(G19:J19)</f>
        <v>0.19000000000000003</v>
      </c>
      <c r="S19" s="235">
        <v>0.99</v>
      </c>
      <c r="T19"/>
      <c r="U19"/>
      <c r="V19"/>
      <c r="W19"/>
      <c r="X19"/>
      <c r="Y19"/>
      <c r="Z19"/>
    </row>
    <row r="20" spans="1:247" s="146" customFormat="1" x14ac:dyDescent="0.25">
      <c r="A20" s="148" t="s">
        <v>114</v>
      </c>
      <c r="B20" s="150" t="s">
        <v>27</v>
      </c>
      <c r="C20" s="217">
        <v>-8.8000000000000007</v>
      </c>
      <c r="D20" s="173">
        <v>-1.6</v>
      </c>
      <c r="E20" s="173">
        <v>-2.4</v>
      </c>
      <c r="F20" s="173">
        <v>2.9</v>
      </c>
      <c r="G20" s="217">
        <v>13.3</v>
      </c>
      <c r="H20" s="173">
        <v>16.7</v>
      </c>
      <c r="I20" s="173">
        <v>25.7</v>
      </c>
      <c r="J20" s="172">
        <v>28.1</v>
      </c>
      <c r="K20" s="217">
        <v>21.6</v>
      </c>
      <c r="L20" s="173">
        <v>15.7</v>
      </c>
      <c r="M20" s="153">
        <v>7.9</v>
      </c>
      <c r="N20" s="172">
        <v>2</v>
      </c>
      <c r="P20"/>
      <c r="Q20" s="237">
        <v>-8.8000000000000007</v>
      </c>
      <c r="R20" s="237">
        <f>+G20</f>
        <v>13.3</v>
      </c>
      <c r="S20" s="237">
        <v>21.6</v>
      </c>
      <c r="T20"/>
      <c r="U20"/>
      <c r="V20"/>
      <c r="W20"/>
      <c r="X20"/>
      <c r="Y20"/>
      <c r="Z20"/>
    </row>
    <row r="21" spans="1:247" s="146" customFormat="1" x14ac:dyDescent="0.25">
      <c r="A21" s="148" t="s">
        <v>240</v>
      </c>
      <c r="B21" s="150" t="s">
        <v>241</v>
      </c>
      <c r="C21" s="217">
        <v>-4.2</v>
      </c>
      <c r="D21" s="207">
        <v>0</v>
      </c>
      <c r="E21" s="207">
        <v>-0.6</v>
      </c>
      <c r="F21" s="207">
        <v>6.1</v>
      </c>
      <c r="G21" s="217">
        <v>13.9</v>
      </c>
      <c r="H21" s="207">
        <v>16.600000000000001</v>
      </c>
      <c r="I21" s="207">
        <v>24.1</v>
      </c>
      <c r="J21" s="172">
        <v>25</v>
      </c>
      <c r="K21" s="217">
        <v>20.100000000000001</v>
      </c>
      <c r="L21" s="207">
        <v>16.100000000000001</v>
      </c>
      <c r="M21" s="153">
        <v>9.9</v>
      </c>
      <c r="N21" s="168">
        <v>5.0999999999999996</v>
      </c>
      <c r="O21" s="255"/>
      <c r="P21" s="9"/>
      <c r="Q21" s="237">
        <v>-4.2</v>
      </c>
      <c r="R21" s="237">
        <f t="shared" ref="R21:R23" si="0">+G21</f>
        <v>13.9</v>
      </c>
      <c r="S21" s="237">
        <v>20.100000000000001</v>
      </c>
      <c r="T21"/>
      <c r="U21"/>
      <c r="V21"/>
      <c r="W21"/>
      <c r="X21"/>
      <c r="Y21"/>
      <c r="Z21"/>
    </row>
    <row r="22" spans="1:247" s="146" customFormat="1" x14ac:dyDescent="0.25">
      <c r="A22" s="148" t="s">
        <v>29</v>
      </c>
      <c r="B22" s="148" t="s">
        <v>28</v>
      </c>
      <c r="C22" s="249">
        <v>37.4</v>
      </c>
      <c r="D22" s="171">
        <v>39.799999999999997</v>
      </c>
      <c r="E22" s="256">
        <v>39</v>
      </c>
      <c r="F22" s="171">
        <v>39.799999999999997</v>
      </c>
      <c r="G22" s="249">
        <v>42.2</v>
      </c>
      <c r="H22" s="171">
        <v>42.5</v>
      </c>
      <c r="I22" s="171">
        <v>40.6</v>
      </c>
      <c r="J22" s="169">
        <v>43.9</v>
      </c>
      <c r="K22" s="249">
        <v>46</v>
      </c>
      <c r="L22" s="171">
        <v>46</v>
      </c>
      <c r="M22" s="154">
        <v>44.2</v>
      </c>
      <c r="N22" s="169">
        <v>43.1</v>
      </c>
      <c r="P22"/>
      <c r="Q22" s="237">
        <v>37.4</v>
      </c>
      <c r="R22" s="237">
        <f t="shared" si="0"/>
        <v>42.2</v>
      </c>
      <c r="S22" s="237">
        <v>46</v>
      </c>
      <c r="T22"/>
      <c r="U22"/>
      <c r="V22"/>
      <c r="W22"/>
      <c r="X22"/>
      <c r="Y22"/>
      <c r="Z22"/>
    </row>
    <row r="23" spans="1:247" s="146" customFormat="1" x14ac:dyDescent="0.25">
      <c r="A23" s="148" t="s">
        <v>66</v>
      </c>
      <c r="B23" s="196" t="s">
        <v>111</v>
      </c>
      <c r="C23" s="221">
        <v>42.5</v>
      </c>
      <c r="D23" s="174">
        <v>39.9</v>
      </c>
      <c r="E23" s="174">
        <v>33.9</v>
      </c>
      <c r="F23" s="174">
        <v>35</v>
      </c>
      <c r="G23" s="221">
        <v>30.4</v>
      </c>
      <c r="H23" s="174">
        <v>30.2</v>
      </c>
      <c r="I23" s="174">
        <v>22.4</v>
      </c>
      <c r="J23" s="170">
        <v>13.3</v>
      </c>
      <c r="K23" s="221">
        <v>25.4</v>
      </c>
      <c r="L23" s="174">
        <v>29.9</v>
      </c>
      <c r="M23" s="153">
        <v>40.9</v>
      </c>
      <c r="N23" s="170">
        <v>43.7</v>
      </c>
      <c r="P23"/>
      <c r="Q23" s="237">
        <v>42.5</v>
      </c>
      <c r="R23" s="237">
        <f t="shared" si="0"/>
        <v>30.4</v>
      </c>
      <c r="S23" s="237">
        <v>25.4</v>
      </c>
      <c r="T23"/>
      <c r="U23"/>
      <c r="V23"/>
      <c r="W23"/>
      <c r="X23"/>
      <c r="Y23"/>
      <c r="Z23"/>
    </row>
    <row r="24" spans="1:247" s="146" customFormat="1" x14ac:dyDescent="0.25">
      <c r="A24" s="148"/>
      <c r="B24" s="196"/>
      <c r="C24" s="221"/>
      <c r="D24" s="174"/>
      <c r="E24" s="174"/>
      <c r="F24" s="174"/>
      <c r="G24" s="221"/>
      <c r="H24" s="174"/>
      <c r="I24" s="174"/>
      <c r="J24" s="170"/>
      <c r="K24" s="221"/>
      <c r="L24" s="174"/>
      <c r="M24" s="153"/>
      <c r="N24" s="170"/>
      <c r="P24"/>
      <c r="Q24" s="234"/>
      <c r="R24" s="234"/>
      <c r="S24" s="250"/>
      <c r="T24"/>
      <c r="U24"/>
      <c r="V24"/>
      <c r="W24"/>
      <c r="X24"/>
      <c r="Y24"/>
      <c r="Z24"/>
    </row>
    <row r="25" spans="1:247" s="146" customFormat="1" x14ac:dyDescent="0.25">
      <c r="A25" s="148" t="s">
        <v>185</v>
      </c>
      <c r="B25" s="196" t="s">
        <v>186</v>
      </c>
      <c r="C25" s="222">
        <v>2333</v>
      </c>
      <c r="D25" s="156">
        <v>3390</v>
      </c>
      <c r="E25" s="156">
        <v>2222</v>
      </c>
      <c r="F25" s="156">
        <v>1768.479</v>
      </c>
      <c r="G25" s="222">
        <v>3755</v>
      </c>
      <c r="H25" s="156">
        <v>3343</v>
      </c>
      <c r="I25" s="156">
        <v>5448</v>
      </c>
      <c r="J25" s="158">
        <v>5226</v>
      </c>
      <c r="K25" s="222">
        <v>5539</v>
      </c>
      <c r="L25" s="156">
        <v>2411</v>
      </c>
      <c r="M25" s="156">
        <v>1606</v>
      </c>
      <c r="N25" s="158">
        <v>849</v>
      </c>
      <c r="P25"/>
      <c r="Q25" s="238">
        <v>9713.4789999999994</v>
      </c>
      <c r="R25" s="238">
        <v>17771</v>
      </c>
      <c r="S25" s="238">
        <v>10406</v>
      </c>
      <c r="T25"/>
      <c r="U25"/>
      <c r="V25"/>
      <c r="W25"/>
      <c r="X25"/>
      <c r="Y25"/>
      <c r="Z25"/>
    </row>
    <row r="26" spans="1:247" s="146" customFormat="1" x14ac:dyDescent="0.25">
      <c r="A26" s="148" t="s">
        <v>260</v>
      </c>
      <c r="B26" s="197" t="s">
        <v>261</v>
      </c>
      <c r="C26" s="223">
        <v>-8992</v>
      </c>
      <c r="D26" s="157">
        <v>-4922</v>
      </c>
      <c r="E26" s="157">
        <v>-4766</v>
      </c>
      <c r="F26" s="157">
        <v>-4565.71702</v>
      </c>
      <c r="G26" s="223">
        <v>-5108</v>
      </c>
      <c r="H26" s="157">
        <v>-5082</v>
      </c>
      <c r="I26" s="157">
        <v>-4960</v>
      </c>
      <c r="J26" s="191">
        <v>-4942</v>
      </c>
      <c r="K26" s="223">
        <v>-5017</v>
      </c>
      <c r="L26" s="157">
        <v>-5200</v>
      </c>
      <c r="M26" s="157">
        <v>-5597.8</v>
      </c>
      <c r="N26" s="191">
        <v>-5617.6</v>
      </c>
      <c r="P26"/>
      <c r="Q26" s="238">
        <v>-23245</v>
      </c>
      <c r="R26" s="238">
        <v>-20092</v>
      </c>
      <c r="S26" s="238">
        <v>-21432</v>
      </c>
      <c r="T26"/>
      <c r="U26"/>
      <c r="V26"/>
      <c r="W26"/>
      <c r="X26"/>
      <c r="Y26"/>
      <c r="Z26"/>
    </row>
    <row r="27" spans="1:247" s="146" customFormat="1" x14ac:dyDescent="0.25">
      <c r="A27" s="148"/>
      <c r="B27" s="197"/>
      <c r="C27" s="220"/>
      <c r="D27" s="171"/>
      <c r="E27" s="171"/>
      <c r="F27" s="171"/>
      <c r="G27" s="220"/>
      <c r="H27" s="171"/>
      <c r="I27" s="171"/>
      <c r="J27" s="169"/>
      <c r="K27" s="220"/>
      <c r="L27" s="171"/>
      <c r="M27" s="186"/>
      <c r="N27" s="169"/>
      <c r="P27"/>
      <c r="Q27" s="234"/>
      <c r="R27" s="234"/>
      <c r="S27" s="250"/>
      <c r="T27"/>
      <c r="U27"/>
      <c r="V27"/>
      <c r="W27"/>
      <c r="X27"/>
      <c r="Y27"/>
      <c r="Z27"/>
    </row>
    <row r="28" spans="1:247" s="146" customFormat="1" x14ac:dyDescent="0.25">
      <c r="A28" s="44" t="s">
        <v>169</v>
      </c>
      <c r="B28" s="44" t="s">
        <v>170</v>
      </c>
      <c r="C28" s="179">
        <v>61214.725350000001</v>
      </c>
      <c r="D28" s="186">
        <v>62353</v>
      </c>
      <c r="E28" s="186">
        <v>62632</v>
      </c>
      <c r="F28" s="186">
        <v>62917.21557</v>
      </c>
      <c r="G28" s="179">
        <v>63166.569380000001</v>
      </c>
      <c r="H28" s="186">
        <v>148706</v>
      </c>
      <c r="I28" s="186">
        <v>149040.37169999999</v>
      </c>
      <c r="J28" s="143">
        <v>99642.21153</v>
      </c>
      <c r="K28" s="179">
        <v>99892.130600000004</v>
      </c>
      <c r="L28" s="186">
        <v>95914.211989999996</v>
      </c>
      <c r="M28" s="186">
        <v>94229.151419999995</v>
      </c>
      <c r="N28" s="143">
        <v>94834.080759999997</v>
      </c>
      <c r="P28"/>
      <c r="Q28" s="238">
        <v>61214.725350000001</v>
      </c>
      <c r="R28" s="238">
        <f>+G28</f>
        <v>63166.569380000001</v>
      </c>
      <c r="S28" s="239">
        <v>99892.130600000004</v>
      </c>
      <c r="T28"/>
      <c r="U28"/>
      <c r="V28"/>
      <c r="W28"/>
      <c r="X28"/>
      <c r="Y28"/>
      <c r="Z28"/>
    </row>
    <row r="29" spans="1:247" s="146" customFormat="1" x14ac:dyDescent="0.25">
      <c r="A29" s="44" t="s">
        <v>173</v>
      </c>
      <c r="B29" s="44" t="s">
        <v>174</v>
      </c>
      <c r="C29" s="179">
        <v>42854.612890000004</v>
      </c>
      <c r="D29" s="186">
        <v>88141</v>
      </c>
      <c r="E29" s="186">
        <v>88057</v>
      </c>
      <c r="F29" s="186">
        <v>87882.01165</v>
      </c>
      <c r="G29" s="179">
        <v>87760.666700000002</v>
      </c>
      <c r="H29" s="186">
        <v>2723</v>
      </c>
      <c r="I29" s="186">
        <v>2628.2667799999999</v>
      </c>
      <c r="J29" s="143">
        <v>2583.8915099999999</v>
      </c>
      <c r="K29" s="179">
        <v>2539.1179999999999</v>
      </c>
      <c r="L29" s="186">
        <v>2817.2013500000003</v>
      </c>
      <c r="M29" s="186">
        <v>8138.5728199999994</v>
      </c>
      <c r="N29" s="143">
        <v>13065.648000000001</v>
      </c>
      <c r="P29"/>
      <c r="Q29" s="238">
        <v>42854.612890000004</v>
      </c>
      <c r="R29" s="238">
        <f t="shared" ref="R29:R31" si="1">+G29</f>
        <v>87760.666700000002</v>
      </c>
      <c r="S29" s="239">
        <v>2539.1179999999999</v>
      </c>
      <c r="T29"/>
      <c r="U29"/>
      <c r="V29"/>
      <c r="W29"/>
      <c r="X29"/>
      <c r="Y29"/>
      <c r="Z29"/>
    </row>
    <row r="30" spans="1:247" ht="13.15" customHeight="1" x14ac:dyDescent="0.25">
      <c r="A30" s="159" t="s">
        <v>168</v>
      </c>
      <c r="B30" s="70" t="s">
        <v>167</v>
      </c>
      <c r="C30" s="180">
        <v>-49507.599099999999</v>
      </c>
      <c r="D30" s="182">
        <v>-84664</v>
      </c>
      <c r="E30" s="182">
        <v>-97114</v>
      </c>
      <c r="F30" s="182">
        <v>-97046.316569999995</v>
      </c>
      <c r="G30" s="180">
        <v>-101357.09195999999</v>
      </c>
      <c r="H30" s="182">
        <v>-103182</v>
      </c>
      <c r="I30" s="182">
        <v>-115963.92449999999</v>
      </c>
      <c r="J30" s="192">
        <v>-81999.263189999998</v>
      </c>
      <c r="K30" s="180">
        <v>-65330.62672</v>
      </c>
      <c r="L30" s="182">
        <v>-55647.752020000007</v>
      </c>
      <c r="M30" s="182">
        <v>-45664.546900000001</v>
      </c>
      <c r="N30" s="192">
        <v>-48592.605369999997</v>
      </c>
      <c r="Q30" s="252">
        <v>-49507.599099999999</v>
      </c>
      <c r="R30" s="252">
        <f t="shared" si="1"/>
        <v>-101357.09195999999</v>
      </c>
      <c r="S30" s="240">
        <v>-65330.62672</v>
      </c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</row>
    <row r="31" spans="1:247" x14ac:dyDescent="0.25">
      <c r="A31" s="148" t="s">
        <v>109</v>
      </c>
      <c r="B31" s="197" t="s">
        <v>108</v>
      </c>
      <c r="C31" s="224">
        <v>54561.739140000012</v>
      </c>
      <c r="D31" s="181">
        <v>65830</v>
      </c>
      <c r="E31" s="181">
        <v>53575</v>
      </c>
      <c r="F31" s="181">
        <v>53752.910650000005</v>
      </c>
      <c r="G31" s="224">
        <f>SUM(G28:G30)</f>
        <v>49570.144120000012</v>
      </c>
      <c r="H31" s="181">
        <v>48247</v>
      </c>
      <c r="I31" s="181">
        <v>35704.71398</v>
      </c>
      <c r="J31" s="191">
        <v>20226.839850000004</v>
      </c>
      <c r="K31" s="224">
        <v>37100.621880000006</v>
      </c>
      <c r="L31" s="181">
        <v>43083.661319999992</v>
      </c>
      <c r="M31" s="181">
        <v>56703.177339999995</v>
      </c>
      <c r="N31" s="191">
        <v>59307.123390000001</v>
      </c>
      <c r="Q31" s="238">
        <v>54561.739140000012</v>
      </c>
      <c r="R31" s="238">
        <f t="shared" si="1"/>
        <v>49570.144120000012</v>
      </c>
      <c r="S31" s="241">
        <v>37100.621880000006</v>
      </c>
    </row>
    <row r="32" spans="1:247" x14ac:dyDescent="0.25">
      <c r="A32" s="160"/>
      <c r="B32" s="198"/>
      <c r="C32" s="225"/>
      <c r="D32" s="206"/>
      <c r="E32" s="206"/>
      <c r="F32" s="206"/>
      <c r="G32" s="225"/>
      <c r="H32" s="206"/>
      <c r="I32" s="206"/>
      <c r="J32" s="193"/>
      <c r="K32" s="225"/>
      <c r="L32" s="206"/>
      <c r="M32" s="182"/>
      <c r="N32" s="193"/>
      <c r="Q32" s="242"/>
      <c r="R32" s="242"/>
      <c r="S32" s="242"/>
    </row>
    <row r="34" spans="1:13" ht="17.25" x14ac:dyDescent="0.3">
      <c r="A34" s="253" t="s">
        <v>242</v>
      </c>
      <c r="B34" s="81" t="s">
        <v>243</v>
      </c>
      <c r="M34" s="35"/>
    </row>
    <row r="35" spans="1:13" ht="17.25" x14ac:dyDescent="0.3">
      <c r="M35" s="35"/>
    </row>
  </sheetData>
  <pageMargins left="0.39370078740157483" right="0.39370078740157483" top="0.78740157480314965" bottom="0.39370078740157483" header="0.31496062992125984" footer="0.31496062992125984"/>
  <pageSetup paperSize="8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2.75" x14ac:dyDescent="0.2"/>
  <cols>
    <col min="1" max="1" width="38.42578125" customWidth="1"/>
    <col min="2" max="2" width="34.5703125" customWidth="1"/>
    <col min="3" max="6" width="10.140625" bestFit="1" customWidth="1"/>
    <col min="12" max="12" width="10.42578125" customWidth="1"/>
    <col min="16" max="16" width="4.5703125" style="3" customWidth="1"/>
    <col min="17" max="19" width="9.7109375" customWidth="1"/>
    <col min="20" max="20" width="9.140625" style="5" customWidth="1"/>
    <col min="21" max="21" width="10.140625" bestFit="1" customWidth="1"/>
  </cols>
  <sheetData>
    <row r="1" spans="1:256" x14ac:dyDescent="0.2">
      <c r="A1" s="8" t="s">
        <v>118</v>
      </c>
      <c r="B1" s="8" t="s">
        <v>61</v>
      </c>
      <c r="C1" s="2"/>
      <c r="D1" s="2"/>
      <c r="E1" s="2"/>
      <c r="F1" s="2"/>
      <c r="G1" s="2"/>
    </row>
    <row r="2" spans="1:256" x14ac:dyDescent="0.2">
      <c r="P2"/>
    </row>
    <row r="3" spans="1:256" x14ac:dyDescent="0.2">
      <c r="A3" s="9" t="s">
        <v>121</v>
      </c>
      <c r="P3"/>
      <c r="U3" s="4"/>
      <c r="V3" s="4"/>
      <c r="W3" s="4"/>
      <c r="X3" s="4"/>
      <c r="Y3" s="4"/>
      <c r="Z3" s="4"/>
      <c r="AA3" s="4"/>
      <c r="AB3" s="4"/>
    </row>
    <row r="4" spans="1:256" x14ac:dyDescent="0.2">
      <c r="P4"/>
    </row>
    <row r="5" spans="1:256" x14ac:dyDescent="0.2">
      <c r="P5"/>
    </row>
    <row r="6" spans="1:256" x14ac:dyDescent="0.2">
      <c r="P6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256" x14ac:dyDescent="0.2">
      <c r="P7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256" x14ac:dyDescent="0.2">
      <c r="P8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256" x14ac:dyDescent="0.2">
      <c r="P9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256" x14ac:dyDescent="0.2">
      <c r="P10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256" x14ac:dyDescent="0.2">
      <c r="P1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256" x14ac:dyDescent="0.2">
      <c r="P12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256" x14ac:dyDescent="0.2">
      <c r="P13"/>
      <c r="U13" s="6"/>
      <c r="V13" s="1"/>
      <c r="W13" s="6"/>
      <c r="X13" s="6"/>
      <c r="Y13" s="6"/>
      <c r="Z13" s="6"/>
      <c r="AA13" s="6"/>
      <c r="AB13" s="6"/>
      <c r="AC13" s="6"/>
      <c r="AD13" s="6"/>
      <c r="AE13" s="6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</row>
    <row r="14" spans="1:256" x14ac:dyDescent="0.2">
      <c r="P14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256" x14ac:dyDescent="0.2">
      <c r="P15"/>
      <c r="U15" s="6"/>
      <c r="V15" s="1"/>
      <c r="W15" s="6"/>
      <c r="X15" s="6"/>
      <c r="Y15" s="6"/>
      <c r="Z15" s="6"/>
      <c r="AA15" s="6"/>
      <c r="AB15" s="6"/>
      <c r="AC15" s="6"/>
      <c r="AD15" s="6"/>
      <c r="AE15" s="6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x14ac:dyDescent="0.2">
      <c r="P16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256" x14ac:dyDescent="0.2">
      <c r="P1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256" x14ac:dyDescent="0.2">
      <c r="P18"/>
      <c r="U18" s="6"/>
      <c r="V18" s="1"/>
      <c r="W18" s="6"/>
      <c r="X18" s="6"/>
      <c r="Y18" s="6"/>
      <c r="Z18" s="6"/>
      <c r="AA18" s="6"/>
      <c r="AB18" s="6"/>
      <c r="AC18" s="6"/>
      <c r="AD18" s="6"/>
      <c r="AE18" s="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x14ac:dyDescent="0.2">
      <c r="P19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256" x14ac:dyDescent="0.2">
      <c r="P20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256" x14ac:dyDescent="0.2">
      <c r="P21"/>
      <c r="U21" s="6"/>
      <c r="V21" s="1"/>
      <c r="W21" s="6"/>
      <c r="X21" s="6"/>
      <c r="Y21" s="6"/>
      <c r="Z21" s="6"/>
      <c r="AA21" s="6"/>
      <c r="AB21" s="6"/>
      <c r="AC21" s="6"/>
      <c r="AD21" s="6"/>
      <c r="AE21" s="6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</row>
    <row r="22" spans="1:256" x14ac:dyDescent="0.2">
      <c r="P2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256" ht="20.25" customHeight="1" x14ac:dyDescent="0.2">
      <c r="P2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256" x14ac:dyDescent="0.2">
      <c r="P2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256" x14ac:dyDescent="0.2">
      <c r="P25"/>
    </row>
    <row r="26" spans="1:256" ht="19.7" customHeight="1" x14ac:dyDescent="0.2">
      <c r="P26"/>
    </row>
    <row r="27" spans="1:256" x14ac:dyDescent="0.2">
      <c r="P27"/>
    </row>
    <row r="28" spans="1:256" x14ac:dyDescent="0.2">
      <c r="P28"/>
    </row>
    <row r="29" spans="1:256" x14ac:dyDescent="0.2">
      <c r="A29" s="5"/>
      <c r="B29" s="5"/>
    </row>
  </sheetData>
  <pageMargins left="0.78740157480314965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 Suominen</vt:lpstr>
      <vt:lpstr>IS Suominen</vt:lpstr>
      <vt:lpstr>Cash flow Suominen</vt:lpstr>
      <vt:lpstr>Key figures Suominen</vt:lpstr>
      <vt:lpstr>Segments Suominen</vt:lpstr>
      <vt:lpstr>'BS Suominen'!Print_Area</vt:lpstr>
      <vt:lpstr>'Cash flow Suominen'!Print_Area</vt:lpstr>
      <vt:lpstr>'IS Suominen'!Print_Area</vt:lpstr>
      <vt:lpstr>'Key figures Suominen'!Print_Area</vt:lpstr>
    </vt:vector>
  </TitlesOfParts>
  <Company>Investis Flife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Investis Flife</dc:creator>
  <cp:lastModifiedBy>Sirpa Koskinen</cp:lastModifiedBy>
  <cp:lastPrinted>2023-01-30T07:27:47Z</cp:lastPrinted>
  <dcterms:created xsi:type="dcterms:W3CDTF">2012-10-24T02:00:00Z</dcterms:created>
  <dcterms:modified xsi:type="dcterms:W3CDTF">2023-02-03T09:22:04Z</dcterms:modified>
</cp:coreProperties>
</file>